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12120" windowHeight="8580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Assets!$A$1:$Z$29</definedName>
    <definedName name="_xlnm.Print_Area" localSheetId="4">Debt!$A$1:$Z$28</definedName>
    <definedName name="_xlnm.Print_Area" localSheetId="0">Input!$A$1:$G$37</definedName>
    <definedName name="_xlnm.Print_Area" localSheetId="1">Liquidity!$A$1:$AJ$57</definedName>
    <definedName name="_xlnm.Print_Area" localSheetId="5">Market!$A$1:$Z$29</definedName>
    <definedName name="_xlnm.Print_Area" localSheetId="3">Profitability!$A$1:$Z$51</definedName>
  </definedNames>
  <calcPr calcId="145621"/>
</workbook>
</file>

<file path=xl/calcChain.xml><?xml version="1.0" encoding="utf-8"?>
<calcChain xmlns="http://schemas.openxmlformats.org/spreadsheetml/2006/main">
  <c r="F14" i="10" l="1"/>
  <c r="V26" i="1" l="1"/>
  <c r="R26" i="1"/>
  <c r="N25" i="1"/>
  <c r="N26" i="1"/>
  <c r="L25" i="1" s="1"/>
  <c r="J26" i="1"/>
  <c r="V5" i="1"/>
  <c r="R5" i="1"/>
  <c r="N5" i="1"/>
  <c r="J5" i="1"/>
  <c r="V12" i="6"/>
  <c r="R12" i="6"/>
  <c r="N12" i="6"/>
  <c r="J12" i="6"/>
  <c r="V5" i="6"/>
  <c r="R5" i="6"/>
  <c r="N5" i="6"/>
  <c r="J5" i="6"/>
  <c r="V18" i="8"/>
  <c r="R18" i="8"/>
  <c r="N18" i="8"/>
  <c r="J18" i="8"/>
  <c r="V19" i="7"/>
  <c r="R19" i="7"/>
  <c r="N19" i="7"/>
  <c r="J19" i="7"/>
  <c r="V12" i="7"/>
  <c r="R12" i="7"/>
  <c r="N12" i="7"/>
  <c r="J12" i="7"/>
  <c r="V5" i="7"/>
  <c r="R5" i="7"/>
  <c r="N5" i="7"/>
  <c r="J5" i="7"/>
  <c r="AB53" i="9"/>
  <c r="V53" i="9"/>
  <c r="P53" i="9"/>
  <c r="J53" i="9"/>
  <c r="AB46" i="9"/>
  <c r="V46" i="9"/>
  <c r="P46" i="9"/>
  <c r="J46" i="9"/>
  <c r="H45" i="9" s="1"/>
  <c r="H49" i="9" s="1"/>
  <c r="D32" i="10"/>
  <c r="P38" i="9" s="1"/>
  <c r="E32" i="10"/>
  <c r="V38" i="9"/>
  <c r="F32" i="10"/>
  <c r="AB38" i="9"/>
  <c r="C32" i="10"/>
  <c r="J38" i="9"/>
  <c r="G36" i="10"/>
  <c r="Z12" i="6" s="1"/>
  <c r="G30" i="10"/>
  <c r="Z18" i="8" s="1"/>
  <c r="G26" i="10"/>
  <c r="F23" i="10"/>
  <c r="V31" i="8" s="1"/>
  <c r="D23" i="10"/>
  <c r="N6" i="1"/>
  <c r="E23" i="10"/>
  <c r="R6" i="1" s="1"/>
  <c r="P5" i="1"/>
  <c r="P9" i="1" s="1"/>
  <c r="C23" i="10"/>
  <c r="F24" i="10"/>
  <c r="G24" i="10" s="1"/>
  <c r="D24" i="10"/>
  <c r="E24" i="10"/>
  <c r="C24" i="10"/>
  <c r="F15" i="10"/>
  <c r="G16" i="10"/>
  <c r="G17" i="10"/>
  <c r="AH25" i="9" s="1"/>
  <c r="F18" i="10"/>
  <c r="G18" i="10"/>
  <c r="Z6" i="7" s="1"/>
  <c r="G19" i="10"/>
  <c r="G20" i="10"/>
  <c r="Z5" i="6" s="1"/>
  <c r="G21" i="10"/>
  <c r="G22" i="10"/>
  <c r="D18" i="10"/>
  <c r="E18" i="10"/>
  <c r="R6" i="7" s="1"/>
  <c r="P5" i="7" s="1"/>
  <c r="P9" i="7" s="1"/>
  <c r="C18" i="10"/>
  <c r="D14" i="10"/>
  <c r="E14" i="10"/>
  <c r="R24" i="8" s="1"/>
  <c r="G12" i="10"/>
  <c r="AH17" i="9" s="1"/>
  <c r="G13" i="10"/>
  <c r="Z13" i="7" s="1"/>
  <c r="C14" i="10"/>
  <c r="C15" i="10" s="1"/>
  <c r="J6" i="8" s="1"/>
  <c r="H5" i="8" s="1"/>
  <c r="H8" i="8" s="1"/>
  <c r="G40" i="10"/>
  <c r="G39" i="10"/>
  <c r="Z24" i="6" s="1"/>
  <c r="G31" i="10"/>
  <c r="G33" i="10"/>
  <c r="G34" i="10"/>
  <c r="G37" i="10"/>
  <c r="Z26" i="1"/>
  <c r="G35" i="10"/>
  <c r="G25" i="10"/>
  <c r="Z12" i="1" s="1"/>
  <c r="G28" i="10"/>
  <c r="N26" i="7"/>
  <c r="R26" i="7"/>
  <c r="V26" i="7"/>
  <c r="J26" i="7"/>
  <c r="N25" i="7"/>
  <c r="L25" i="7" s="1"/>
  <c r="L28" i="7" s="1"/>
  <c r="J25" i="7"/>
  <c r="H25" i="7" s="1"/>
  <c r="N20" i="7"/>
  <c r="J20" i="7"/>
  <c r="R13" i="7"/>
  <c r="P12" i="7" s="1"/>
  <c r="N13" i="7"/>
  <c r="V13" i="7"/>
  <c r="T12" i="7" s="1"/>
  <c r="J13" i="7"/>
  <c r="N6" i="7"/>
  <c r="V6" i="7"/>
  <c r="J6" i="7"/>
  <c r="H5" i="7" s="1"/>
  <c r="H9" i="7" s="1"/>
  <c r="H19" i="7"/>
  <c r="H22" i="7" s="1"/>
  <c r="H12" i="7"/>
  <c r="H16" i="7" s="1"/>
  <c r="Z26" i="7"/>
  <c r="N25" i="6"/>
  <c r="N24" i="6"/>
  <c r="R25" i="6"/>
  <c r="R24" i="6"/>
  <c r="V25" i="6"/>
  <c r="V24" i="6"/>
  <c r="J25" i="6"/>
  <c r="J24" i="6"/>
  <c r="N19" i="6"/>
  <c r="N18" i="6"/>
  <c r="R19" i="6"/>
  <c r="R18" i="6"/>
  <c r="V19" i="6"/>
  <c r="V18" i="6"/>
  <c r="J19" i="6"/>
  <c r="J18" i="6"/>
  <c r="N11" i="6"/>
  <c r="R11" i="6"/>
  <c r="P11" i="6" s="1"/>
  <c r="V11" i="6"/>
  <c r="T11" i="6" s="1"/>
  <c r="J11" i="6"/>
  <c r="H11" i="6" s="1"/>
  <c r="H15" i="6" s="1"/>
  <c r="R6" i="6"/>
  <c r="J6" i="6"/>
  <c r="H5" i="6" s="1"/>
  <c r="H8" i="6" s="1"/>
  <c r="P5" i="6"/>
  <c r="P8" i="6" s="1"/>
  <c r="Z18" i="6"/>
  <c r="Z25" i="6"/>
  <c r="Z11" i="6"/>
  <c r="Z19" i="6"/>
  <c r="P52" i="9"/>
  <c r="V52" i="9"/>
  <c r="AB52" i="9"/>
  <c r="AH52" i="9"/>
  <c r="J52" i="9"/>
  <c r="P45" i="9"/>
  <c r="N45" i="9" s="1"/>
  <c r="V45" i="9"/>
  <c r="AB45" i="9"/>
  <c r="Z45" i="9" s="1"/>
  <c r="AH45" i="9"/>
  <c r="J45" i="9"/>
  <c r="P37" i="9"/>
  <c r="V37" i="9"/>
  <c r="AB37" i="9"/>
  <c r="AH37" i="9"/>
  <c r="J37" i="9"/>
  <c r="P32" i="9"/>
  <c r="V32" i="9"/>
  <c r="AB32" i="9"/>
  <c r="AH32" i="9"/>
  <c r="J32" i="9"/>
  <c r="V31" i="9"/>
  <c r="T31" i="9" s="1"/>
  <c r="T34" i="9" s="1"/>
  <c r="AB31" i="9"/>
  <c r="Z31" i="9" s="1"/>
  <c r="AH31" i="9"/>
  <c r="AF31" i="9" s="1"/>
  <c r="AF34" i="9" s="1"/>
  <c r="P31" i="9"/>
  <c r="N31" i="9" s="1"/>
  <c r="J31" i="9"/>
  <c r="P25" i="9"/>
  <c r="V25" i="9"/>
  <c r="AB25" i="9"/>
  <c r="J25" i="9"/>
  <c r="P24" i="9"/>
  <c r="V24" i="9"/>
  <c r="T24" i="9" s="1"/>
  <c r="T28" i="9" s="1"/>
  <c r="AB24" i="9"/>
  <c r="AH24" i="9"/>
  <c r="J24" i="9"/>
  <c r="P18" i="9"/>
  <c r="AB18" i="9"/>
  <c r="J18" i="9"/>
  <c r="H17" i="9" s="1"/>
  <c r="H21" i="9" s="1"/>
  <c r="R17" i="9"/>
  <c r="X17" i="9"/>
  <c r="AD17" i="9"/>
  <c r="AJ17" i="9"/>
  <c r="L17" i="9"/>
  <c r="P17" i="9"/>
  <c r="V17" i="9"/>
  <c r="AB17" i="9"/>
  <c r="J17" i="9"/>
  <c r="P12" i="9"/>
  <c r="V12" i="9"/>
  <c r="AB12" i="9"/>
  <c r="AH12" i="9"/>
  <c r="J12" i="9"/>
  <c r="R11" i="9"/>
  <c r="X11" i="9"/>
  <c r="AD11" i="9"/>
  <c r="L11" i="9"/>
  <c r="AH11" i="9"/>
  <c r="AB11" i="9"/>
  <c r="V11" i="9"/>
  <c r="P11" i="9"/>
  <c r="J11" i="9"/>
  <c r="AH6" i="9"/>
  <c r="AB6" i="9"/>
  <c r="V6" i="9"/>
  <c r="T5" i="9" s="1"/>
  <c r="P6" i="9"/>
  <c r="J6" i="9"/>
  <c r="AH5" i="9"/>
  <c r="AB5" i="9"/>
  <c r="V5" i="9"/>
  <c r="P5" i="9"/>
  <c r="N5" i="9" s="1"/>
  <c r="N8" i="9" s="1"/>
  <c r="J5" i="9"/>
  <c r="T45" i="9"/>
  <c r="T49" i="9" s="1"/>
  <c r="H52" i="9"/>
  <c r="H56" i="9" s="1"/>
  <c r="T11" i="9"/>
  <c r="H5" i="9"/>
  <c r="H8" i="9" s="1"/>
  <c r="T14" i="9"/>
  <c r="R25" i="1"/>
  <c r="V25" i="1"/>
  <c r="Z25" i="1"/>
  <c r="J25" i="1"/>
  <c r="N18" i="1"/>
  <c r="R18" i="1"/>
  <c r="V18" i="1"/>
  <c r="Z18" i="1"/>
  <c r="J18" i="1"/>
  <c r="N12" i="1"/>
  <c r="R12" i="1"/>
  <c r="V12" i="1"/>
  <c r="J12" i="1"/>
  <c r="T25" i="1"/>
  <c r="H25" i="1"/>
  <c r="H28" i="1" s="1"/>
  <c r="V30" i="8"/>
  <c r="N31" i="8"/>
  <c r="R31" i="8"/>
  <c r="J31" i="8"/>
  <c r="N30" i="8"/>
  <c r="R30" i="8"/>
  <c r="Z30" i="8"/>
  <c r="J30" i="8"/>
  <c r="N24" i="8"/>
  <c r="V24" i="8"/>
  <c r="J24" i="8"/>
  <c r="R23" i="8"/>
  <c r="N23" i="8"/>
  <c r="L23" i="8" s="1"/>
  <c r="V23" i="8"/>
  <c r="Z23" i="8"/>
  <c r="J23" i="8"/>
  <c r="Z17" i="8"/>
  <c r="V17" i="8"/>
  <c r="R17" i="8"/>
  <c r="P17" i="8" s="1"/>
  <c r="N17" i="8"/>
  <c r="J17" i="8"/>
  <c r="N12" i="8"/>
  <c r="R12" i="8"/>
  <c r="Z12" i="8"/>
  <c r="J12" i="8"/>
  <c r="N11" i="8"/>
  <c r="R11" i="8"/>
  <c r="V11" i="8"/>
  <c r="Z11" i="8"/>
  <c r="J11" i="8"/>
  <c r="H11" i="8" s="1"/>
  <c r="H14" i="8" s="1"/>
  <c r="N5" i="8"/>
  <c r="R5" i="8"/>
  <c r="V5" i="8"/>
  <c r="Z5" i="8"/>
  <c r="J5" i="8"/>
  <c r="H23" i="8"/>
  <c r="H27" i="8" s="1"/>
  <c r="H30" i="8"/>
  <c r="H33" i="8" s="1"/>
  <c r="T17" i="8"/>
  <c r="T21" i="8" s="1"/>
  <c r="H17" i="8"/>
  <c r="H20" i="8" s="1"/>
  <c r="L11" i="8"/>
  <c r="L14" i="8" s="1"/>
  <c r="H37" i="9"/>
  <c r="H40" i="9" s="1"/>
  <c r="T37" i="9"/>
  <c r="AH46" i="9"/>
  <c r="AF45" i="9" s="1"/>
  <c r="AF49" i="9" s="1"/>
  <c r="Z5" i="7"/>
  <c r="Z5" i="1"/>
  <c r="R13" i="1"/>
  <c r="P12" i="1" s="1"/>
  <c r="E27" i="10"/>
  <c r="R19" i="1" s="1"/>
  <c r="D27" i="10"/>
  <c r="N19" i="1" s="1"/>
  <c r="L18" i="1" s="1"/>
  <c r="Z17" i="9" l="1"/>
  <c r="R20" i="7"/>
  <c r="P19" i="7" s="1"/>
  <c r="N17" i="9"/>
  <c r="H24" i="9"/>
  <c r="H28" i="9" s="1"/>
  <c r="T52" i="9"/>
  <c r="Z5" i="9"/>
  <c r="Z8" i="9" s="1"/>
  <c r="X11" i="8"/>
  <c r="X14" i="8" s="1"/>
  <c r="AF5" i="9"/>
  <c r="AF8" i="9" s="1"/>
  <c r="X25" i="1"/>
  <c r="X28" i="1" s="1"/>
  <c r="T30" i="8"/>
  <c r="T33" i="8" s="1"/>
  <c r="Z37" i="9"/>
  <c r="T5" i="7"/>
  <c r="L12" i="7"/>
  <c r="L17" i="8"/>
  <c r="L20" i="8" s="1"/>
  <c r="P25" i="1"/>
  <c r="P28" i="1" s="1"/>
  <c r="P11" i="8"/>
  <c r="L30" i="8"/>
  <c r="T16" i="6"/>
  <c r="L18" i="6"/>
  <c r="P23" i="8"/>
  <c r="P27" i="8" s="1"/>
  <c r="T9" i="7"/>
  <c r="T10" i="7"/>
  <c r="L16" i="7"/>
  <c r="L17" i="7"/>
  <c r="P29" i="1"/>
  <c r="L28" i="1"/>
  <c r="H28" i="7"/>
  <c r="L29" i="7"/>
  <c r="X5" i="7"/>
  <c r="X9" i="7" s="1"/>
  <c r="X30" i="8"/>
  <c r="X33" i="8" s="1"/>
  <c r="T29" i="1"/>
  <c r="N9" i="9"/>
  <c r="T9" i="9"/>
  <c r="G23" i="10"/>
  <c r="P18" i="1"/>
  <c r="Z19" i="7"/>
  <c r="Z12" i="7"/>
  <c r="X12" i="7" s="1"/>
  <c r="X16" i="7" s="1"/>
  <c r="AH53" i="9"/>
  <c r="AF52" i="9" s="1"/>
  <c r="AF56" i="9" s="1"/>
  <c r="V12" i="8"/>
  <c r="T11" i="8" s="1"/>
  <c r="T28" i="1"/>
  <c r="T8" i="9"/>
  <c r="AJ11" i="9"/>
  <c r="AF11" i="9" s="1"/>
  <c r="AF14" i="9" s="1"/>
  <c r="AF24" i="9"/>
  <c r="AF28" i="9" s="1"/>
  <c r="V6" i="6"/>
  <c r="V20" i="7"/>
  <c r="T19" i="7" s="1"/>
  <c r="T22" i="7" s="1"/>
  <c r="V25" i="7"/>
  <c r="T25" i="7" s="1"/>
  <c r="G32" i="10"/>
  <c r="AH38" i="9" s="1"/>
  <c r="AF37" i="9" s="1"/>
  <c r="AF40" i="9" s="1"/>
  <c r="G14" i="10"/>
  <c r="Z6" i="6" s="1"/>
  <c r="X5" i="6" s="1"/>
  <c r="X8" i="6" s="1"/>
  <c r="X17" i="8"/>
  <c r="X20" i="8" s="1"/>
  <c r="T23" i="8"/>
  <c r="T27" i="8" s="1"/>
  <c r="P30" i="8"/>
  <c r="Z9" i="9"/>
  <c r="H18" i="6"/>
  <c r="H21" i="6" s="1"/>
  <c r="T18" i="6"/>
  <c r="P18" i="6"/>
  <c r="G15" i="10"/>
  <c r="Z6" i="8" s="1"/>
  <c r="X5" i="8" s="1"/>
  <c r="X8" i="8" s="1"/>
  <c r="V6" i="8"/>
  <c r="T5" i="8" s="1"/>
  <c r="T8" i="8" s="1"/>
  <c r="H24" i="6"/>
  <c r="H27" i="6" s="1"/>
  <c r="T24" i="6"/>
  <c r="T27" i="6" s="1"/>
  <c r="P24" i="6"/>
  <c r="L24" i="6"/>
  <c r="X11" i="6"/>
  <c r="X15" i="6" s="1"/>
  <c r="L11" i="6"/>
  <c r="L15" i="6" s="1"/>
  <c r="Z6" i="1"/>
  <c r="X5" i="1" s="1"/>
  <c r="X9" i="1" s="1"/>
  <c r="H31" i="9"/>
  <c r="H34" i="9" s="1"/>
  <c r="X24" i="6"/>
  <c r="X27" i="6" s="1"/>
  <c r="X18" i="6"/>
  <c r="X21" i="6" s="1"/>
  <c r="T5" i="6"/>
  <c r="T8" i="6" s="1"/>
  <c r="L15" i="8"/>
  <c r="L21" i="8"/>
  <c r="T20" i="8"/>
  <c r="Z24" i="9"/>
  <c r="N24" i="9"/>
  <c r="N37" i="9"/>
  <c r="N52" i="9"/>
  <c r="T57" i="9" s="1"/>
  <c r="Z52" i="9"/>
  <c r="Z56" i="9" s="1"/>
  <c r="H11" i="9"/>
  <c r="H14" i="9" s="1"/>
  <c r="Z11" i="9"/>
  <c r="Z14" i="9" s="1"/>
  <c r="N11" i="9"/>
  <c r="T15" i="9" s="1"/>
  <c r="L22" i="1"/>
  <c r="P15" i="8"/>
  <c r="P14" i="8"/>
  <c r="P22" i="1"/>
  <c r="P23" i="1"/>
  <c r="P15" i="1"/>
  <c r="Z35" i="9"/>
  <c r="Z34" i="9"/>
  <c r="T50" i="9"/>
  <c r="N50" i="9"/>
  <c r="N49" i="9"/>
  <c r="T56" i="9"/>
  <c r="N40" i="9"/>
  <c r="Z13" i="1"/>
  <c r="X12" i="1" s="1"/>
  <c r="X15" i="1" s="1"/>
  <c r="P21" i="8"/>
  <c r="P20" i="8"/>
  <c r="L27" i="8"/>
  <c r="L28" i="8"/>
  <c r="P28" i="8"/>
  <c r="L33" i="8"/>
  <c r="L34" i="8"/>
  <c r="T34" i="8"/>
  <c r="P34" i="8"/>
  <c r="P33" i="8"/>
  <c r="T22" i="6"/>
  <c r="T21" i="6"/>
  <c r="P28" i="6"/>
  <c r="P27" i="6"/>
  <c r="T28" i="6"/>
  <c r="T17" i="7"/>
  <c r="T16" i="7"/>
  <c r="P22" i="7"/>
  <c r="T23" i="7"/>
  <c r="T35" i="9"/>
  <c r="N35" i="9"/>
  <c r="Z50" i="9"/>
  <c r="Z49" i="9"/>
  <c r="Z21" i="9"/>
  <c r="L22" i="6"/>
  <c r="P16" i="6"/>
  <c r="P15" i="6"/>
  <c r="P22" i="6"/>
  <c r="P21" i="6"/>
  <c r="P17" i="7"/>
  <c r="P16" i="7"/>
  <c r="E15" i="10"/>
  <c r="R6" i="8" s="1"/>
  <c r="P5" i="8" s="1"/>
  <c r="R25" i="7"/>
  <c r="P25" i="7" s="1"/>
  <c r="V18" i="9"/>
  <c r="T17" i="9" s="1"/>
  <c r="L5" i="7"/>
  <c r="L19" i="7"/>
  <c r="L5" i="1"/>
  <c r="T40" i="9"/>
  <c r="L29" i="1"/>
  <c r="N34" i="9"/>
  <c r="N28" i="9"/>
  <c r="N22" i="9"/>
  <c r="N21" i="9"/>
  <c r="L21" i="6"/>
  <c r="T15" i="6"/>
  <c r="L16" i="6"/>
  <c r="D15" i="10"/>
  <c r="N6" i="8" s="1"/>
  <c r="L5" i="8" s="1"/>
  <c r="N6" i="6"/>
  <c r="L5" i="6" s="1"/>
  <c r="Z20" i="7"/>
  <c r="X19" i="7" s="1"/>
  <c r="X22" i="7" s="1"/>
  <c r="AH18" i="9"/>
  <c r="AF17" i="9" s="1"/>
  <c r="AF21" i="9" s="1"/>
  <c r="J6" i="1"/>
  <c r="H5" i="1" s="1"/>
  <c r="C27" i="10"/>
  <c r="J19" i="1" s="1"/>
  <c r="H18" i="1" s="1"/>
  <c r="H22" i="1" s="1"/>
  <c r="V6" i="1"/>
  <c r="T5" i="1" s="1"/>
  <c r="F27" i="10"/>
  <c r="V19" i="1" s="1"/>
  <c r="T18" i="1" s="1"/>
  <c r="T28" i="8" l="1"/>
  <c r="N41" i="9"/>
  <c r="T41" i="9"/>
  <c r="Z40" i="9"/>
  <c r="Z41" i="9"/>
  <c r="T14" i="8"/>
  <c r="T15" i="8"/>
  <c r="Z24" i="8"/>
  <c r="X23" i="8" s="1"/>
  <c r="X27" i="8" s="1"/>
  <c r="Z25" i="7"/>
  <c r="X25" i="7" s="1"/>
  <c r="X28" i="7" s="1"/>
  <c r="Z31" i="8"/>
  <c r="G27" i="10"/>
  <c r="Z19" i="1" s="1"/>
  <c r="X18" i="1" s="1"/>
  <c r="X22" i="1" s="1"/>
  <c r="Z57" i="9"/>
  <c r="Z15" i="9"/>
  <c r="T9" i="6"/>
  <c r="L27" i="6"/>
  <c r="L28" i="6"/>
  <c r="Z29" i="9"/>
  <c r="Z28" i="9"/>
  <c r="N14" i="9"/>
  <c r="N15" i="9"/>
  <c r="N57" i="9"/>
  <c r="N56" i="9"/>
  <c r="T29" i="9"/>
  <c r="N29" i="9"/>
  <c r="L8" i="6"/>
  <c r="L9" i="6"/>
  <c r="P9" i="6"/>
  <c r="T22" i="1"/>
  <c r="T23" i="1"/>
  <c r="T22" i="9"/>
  <c r="T21" i="9"/>
  <c r="Z22" i="9"/>
  <c r="P8" i="8"/>
  <c r="P9" i="8"/>
  <c r="T9" i="1"/>
  <c r="V13" i="1"/>
  <c r="T12" i="1" s="1"/>
  <c r="T10" i="1"/>
  <c r="H9" i="1"/>
  <c r="J13" i="1"/>
  <c r="H12" i="1" s="1"/>
  <c r="H15" i="1" s="1"/>
  <c r="T28" i="7"/>
  <c r="T29" i="7"/>
  <c r="P10" i="7"/>
  <c r="L9" i="7"/>
  <c r="L10" i="7"/>
  <c r="P29" i="7"/>
  <c r="P28" i="7"/>
  <c r="L23" i="1"/>
  <c r="L9" i="8"/>
  <c r="L8" i="8"/>
  <c r="L9" i="1"/>
  <c r="N13" i="1"/>
  <c r="L12" i="1" s="1"/>
  <c r="L10" i="1"/>
  <c r="P10" i="1"/>
  <c r="L22" i="7"/>
  <c r="L23" i="7"/>
  <c r="P23" i="7"/>
  <c r="T9" i="8"/>
  <c r="T15" i="1" l="1"/>
  <c r="T16" i="1"/>
  <c r="L16" i="1"/>
  <c r="L15" i="1"/>
  <c r="P16" i="1"/>
</calcChain>
</file>

<file path=xl/sharedStrings.xml><?xml version="1.0" encoding="utf-8"?>
<sst xmlns="http://schemas.openxmlformats.org/spreadsheetml/2006/main" count="390" uniqueCount="101">
  <si>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</si>
  <si>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</si>
  <si>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</si>
  <si>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</si>
  <si>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</si>
  <si>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</si>
  <si>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</si>
  <si>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</si>
  <si>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</si>
  <si>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</si>
  <si>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</si>
  <si>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</si>
  <si>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</si>
  <si>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</si>
  <si>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</si>
  <si>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</si>
  <si>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</si>
  <si>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</si>
  <si>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</si>
  <si>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</si>
  <si>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</si>
  <si>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</si>
  <si>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</si>
  <si>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</si>
  <si>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</si>
  <si>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</si>
  <si>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</si>
  <si>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</si>
  <si>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</si>
  <si>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</si>
  <si>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</si>
  <si>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</si>
  <si>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</si>
  <si>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</si>
  <si>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</si>
  <si>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</si>
  <si>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</si>
  <si>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</si>
  <si>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</si>
  <si>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</si>
  <si>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</si>
  <si>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</si>
  <si>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</si>
  <si>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</si>
  <si>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</si>
  <si>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</si>
  <si>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</si>
  <si>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</si>
  <si>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</si>
  <si>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</si>
  <si>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</si>
  <si>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</si>
  <si>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</si>
  <si>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</si>
  <si>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</si>
  <si>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</si>
  <si>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</si>
  <si>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</si>
  <si>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</si>
  <si>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</si>
  <si>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</si>
  <si>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</si>
  <si>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</si>
  <si>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</si>
  <si>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</si>
  <si>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</si>
  <si>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</si>
  <si>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</si>
  <si>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</si>
  <si>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</si>
  <si>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</si>
  <si>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</si>
  <si>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</si>
  <si>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</si>
  <si>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</si>
  <si>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</si>
  <si>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</si>
  <si>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</si>
  <si>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</si>
  <si>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</si>
  <si>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</si>
  <si>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</si>
  <si>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</si>
  <si>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</si>
  <si>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</si>
  <si>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</si>
  <si>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</si>
  <si>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</si>
  <si>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</si>
  <si>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</si>
  <si>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</si>
  <si>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</si>
  <si>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</si>
  <si>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</si>
  <si>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</si>
  <si>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</si>
  <si>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</si>
  <si>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Gray cells will be calculated for you. You do not need to enter anything into them.</t>
  </si>
  <si>
    <t>Owners' equity</t>
  </si>
  <si>
    <t>Average owners' equity</t>
  </si>
  <si>
    <t>The following calculations can be used for any expense line item or grouping of expense line items: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</si>
</sst>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0_);[Red]\(0.00\)"/>
    <numFmt numFmtId="167" formatCode="mm/dd/yy"/>
  </numFmts>
  <fonts count="14" x14ac:knownFonts="1">
    <font>
      <sz val="10"/>
      <name val="Arial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10"/>
      <color indexed="9"/>
      <name val="Century Gothic"/>
      <family val="2"/>
    </font>
    <font>
      <b/>
      <sz val="10"/>
      <name val="Century Gothic"/>
      <family val="2"/>
    </font>
    <font>
      <sz val="10"/>
      <color indexed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9"/>
      <color indexed="9"/>
      <name val="Century Gothic"/>
      <family val="2"/>
    </font>
    <font>
      <sz val="9"/>
      <color indexed="17"/>
      <name val="Century Gothic"/>
      <family val="2"/>
    </font>
    <font>
      <b/>
      <sz val="11"/>
      <name val="Century Gothic"/>
      <family val="2"/>
    </font>
    <font>
      <sz val="8"/>
      <name val="Century Gothic"/>
      <family val="2"/>
    </font>
    <font>
      <u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D0D8E8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tted">
        <color indexed="22"/>
      </left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22"/>
      </left>
      <right/>
      <top style="thin">
        <color theme="0"/>
      </top>
      <bottom/>
      <diagonal/>
    </border>
    <border>
      <left/>
      <right style="thin">
        <color indexed="22"/>
      </right>
      <top style="thin">
        <color theme="0"/>
      </top>
      <bottom/>
      <diagonal/>
    </border>
    <border>
      <left/>
      <right style="dotted">
        <color indexed="22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dotted">
        <color indexed="22"/>
      </left>
      <right/>
      <top style="thin">
        <color theme="0"/>
      </top>
      <bottom/>
      <diagonal/>
    </border>
    <border>
      <left/>
      <right/>
      <top style="thin">
        <color indexed="22"/>
      </top>
      <bottom style="thin">
        <color theme="0"/>
      </bottom>
      <diagonal/>
    </border>
    <border>
      <left style="thin">
        <color rgb="FFC0C0C0"/>
      </left>
      <right/>
      <top/>
      <bottom/>
      <diagonal/>
    </border>
    <border>
      <left style="thin">
        <color indexed="22"/>
      </left>
      <right style="thin">
        <color rgb="FFC0C0C0"/>
      </right>
      <top/>
      <bottom style="dotted">
        <color indexed="22"/>
      </bottom>
      <diagonal/>
    </border>
    <border>
      <left style="thin">
        <color indexed="22"/>
      </left>
      <right style="thin">
        <color rgb="FFC0C0C0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rgb="FFC0C0C0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rgb="FFC0C0C0"/>
      </right>
      <top style="dotted">
        <color indexed="22"/>
      </top>
      <bottom/>
      <diagonal/>
    </border>
    <border>
      <left/>
      <right style="thin">
        <color rgb="FFC0C0C0"/>
      </right>
      <top style="dotted">
        <color indexed="22"/>
      </top>
      <bottom style="dotted">
        <color indexed="22"/>
      </bottom>
      <diagonal/>
    </border>
    <border>
      <left style="thin">
        <color rgb="FFC0C0C0"/>
      </left>
      <right style="thin">
        <color rgb="FFC0C0C0"/>
      </right>
      <top style="dotted">
        <color indexed="22"/>
      </top>
      <bottom style="dotted">
        <color indexed="22"/>
      </bottom>
      <diagonal/>
    </border>
    <border>
      <left/>
      <right style="thin">
        <color rgb="FFC0C0C0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dotted">
        <color indexed="22"/>
      </top>
      <bottom/>
      <diagonal/>
    </border>
    <border>
      <left style="thin">
        <color rgb="FFC0C0C0"/>
      </left>
      <right style="thin">
        <color rgb="FFC0C0C0"/>
      </right>
      <top style="dotted">
        <color indexed="22"/>
      </top>
      <bottom style="thin">
        <color indexed="22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dotted">
        <color indexed="22"/>
      </top>
      <bottom/>
      <diagonal/>
    </border>
    <border>
      <left style="thin">
        <color indexed="22"/>
      </left>
      <right style="thin">
        <color rgb="FFC0C0C0"/>
      </right>
      <top style="thin">
        <color rgb="FFD0D8E8"/>
      </top>
      <bottom style="dotted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D0D8E8"/>
      </top>
      <bottom style="dotted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rgb="FFD0D8E8"/>
      </bottom>
      <diagonal/>
    </border>
    <border>
      <left style="thin">
        <color indexed="22"/>
      </left>
      <right style="thin">
        <color indexed="22"/>
      </right>
      <top style="thin">
        <color rgb="FFD0D8E8"/>
      </top>
      <bottom style="dotted">
        <color indexed="22"/>
      </bottom>
      <diagonal/>
    </border>
    <border>
      <left/>
      <right style="dotted">
        <color indexed="22"/>
      </right>
      <top/>
      <bottom/>
      <diagonal/>
    </border>
    <border>
      <left/>
      <right style="dashed">
        <color indexed="22"/>
      </right>
      <top/>
      <bottom/>
      <diagonal/>
    </border>
    <border>
      <left/>
      <right style="dashed">
        <color indexed="22"/>
      </right>
      <top style="thin">
        <color theme="0"/>
      </top>
      <bottom/>
      <diagonal/>
    </border>
    <border>
      <left style="dashed">
        <color indexed="22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3">
    <xf numFmtId="0" fontId="0" fillId="0" borderId="0" xfId="0"/>
    <xf numFmtId="164" fontId="3" fillId="2" borderId="18" xfId="0" applyNumberFormat="1" applyFont="1" applyFill="1" applyBorder="1" applyAlignment="1">
      <alignment horizontal="right"/>
    </xf>
    <xf numFmtId="3" fontId="3" fillId="2" borderId="21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right"/>
    </xf>
    <xf numFmtId="3" fontId="3" fillId="4" borderId="18" xfId="0" applyNumberFormat="1" applyFont="1" applyFill="1" applyBorder="1" applyAlignment="1">
      <alignment horizontal="right"/>
    </xf>
    <xf numFmtId="4" fontId="3" fillId="2" borderId="16" xfId="0" applyNumberFormat="1" applyFont="1" applyFill="1" applyBorder="1" applyAlignment="1">
      <alignment horizontal="right"/>
    </xf>
    <xf numFmtId="4" fontId="3" fillId="4" borderId="18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6" fontId="8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22" xfId="0" applyFont="1" applyFill="1" applyBorder="1" applyAlignment="1">
      <alignment horizontal="right"/>
    </xf>
    <xf numFmtId="0" fontId="3" fillId="2" borderId="22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22" xfId="0" applyFont="1" applyFill="1" applyBorder="1"/>
    <xf numFmtId="166" fontId="8" fillId="2" borderId="22" xfId="0" applyNumberFormat="1" applyFont="1" applyFill="1" applyBorder="1" applyAlignment="1">
      <alignment horizontal="center"/>
    </xf>
    <xf numFmtId="164" fontId="7" fillId="2" borderId="22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/>
    <xf numFmtId="0" fontId="10" fillId="2" borderId="1" xfId="0" applyFont="1" applyFill="1" applyBorder="1" applyAlignment="1">
      <alignment horizontal="left"/>
    </xf>
    <xf numFmtId="164" fontId="7" fillId="2" borderId="4" xfId="0" applyNumberFormat="1" applyFont="1" applyFill="1" applyBorder="1" applyAlignment="1">
      <alignment horizontal="center"/>
    </xf>
    <xf numFmtId="0" fontId="3" fillId="0" borderId="4" xfId="0" applyFont="1" applyBorder="1" applyAlignment="1"/>
    <xf numFmtId="0" fontId="3" fillId="2" borderId="2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 wrapText="1"/>
    </xf>
    <xf numFmtId="0" fontId="7" fillId="2" borderId="1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4" fillId="3" borderId="0" xfId="0" applyFont="1" applyFill="1" applyBorder="1" applyAlignment="1">
      <alignment vertic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166" fontId="8" fillId="4" borderId="0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center"/>
    </xf>
    <xf numFmtId="166" fontId="8" fillId="4" borderId="22" xfId="0" applyNumberFormat="1" applyFont="1" applyFill="1" applyBorder="1" applyAlignment="1">
      <alignment horizontal="center"/>
    </xf>
    <xf numFmtId="164" fontId="8" fillId="4" borderId="6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/>
    <xf numFmtId="0" fontId="11" fillId="0" borderId="0" xfId="0" applyFont="1" applyFill="1"/>
    <xf numFmtId="0" fontId="2" fillId="0" borderId="0" xfId="0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7" fillId="2" borderId="0" xfId="0" applyFont="1" applyFill="1"/>
    <xf numFmtId="0" fontId="3" fillId="2" borderId="0" xfId="0" quotePrefix="1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right" vertical="top"/>
    </xf>
    <xf numFmtId="166" fontId="3" fillId="2" borderId="0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38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top" wrapText="1"/>
    </xf>
    <xf numFmtId="164" fontId="7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right" vertical="top"/>
    </xf>
    <xf numFmtId="9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/>
    <xf numFmtId="166" fontId="3" fillId="2" borderId="7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164" fontId="7" fillId="2" borderId="10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6" fontId="8" fillId="2" borderId="7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3" fillId="2" borderId="16" xfId="0" applyFont="1" applyFill="1" applyBorder="1" applyAlignment="1"/>
    <xf numFmtId="0" fontId="3" fillId="2" borderId="19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0" fillId="0" borderId="0" xfId="0" applyFill="1"/>
    <xf numFmtId="0" fontId="11" fillId="0" borderId="0" xfId="0" applyFont="1" applyFill="1" applyAlignment="1">
      <alignment vertical="center"/>
    </xf>
    <xf numFmtId="0" fontId="1" fillId="0" borderId="0" xfId="0" applyFont="1" applyFill="1" applyAlignment="1"/>
    <xf numFmtId="14" fontId="11" fillId="0" borderId="0" xfId="0" applyNumberFormat="1" applyFont="1" applyFill="1" applyAlignment="1"/>
    <xf numFmtId="3" fontId="3" fillId="2" borderId="37" xfId="0" applyNumberFormat="1" applyFont="1" applyFill="1" applyBorder="1" applyAlignment="1">
      <alignment horizontal="right"/>
    </xf>
    <xf numFmtId="3" fontId="3" fillId="2" borderId="38" xfId="0" applyNumberFormat="1" applyFont="1" applyFill="1" applyBorder="1" applyAlignment="1">
      <alignment horizontal="right"/>
    </xf>
    <xf numFmtId="3" fontId="3" fillId="2" borderId="40" xfId="0" applyNumberFormat="1" applyFont="1" applyFill="1" applyBorder="1" applyAlignment="1">
      <alignment horizontal="right"/>
    </xf>
    <xf numFmtId="3" fontId="3" fillId="4" borderId="38" xfId="0" applyNumberFormat="1" applyFont="1" applyFill="1" applyBorder="1" applyAlignment="1">
      <alignment horizontal="right"/>
    </xf>
    <xf numFmtId="0" fontId="3" fillId="2" borderId="38" xfId="0" applyFont="1" applyFill="1" applyBorder="1" applyAlignment="1">
      <alignment horizontal="center"/>
    </xf>
    <xf numFmtId="3" fontId="3" fillId="2" borderId="39" xfId="0" applyNumberFormat="1" applyFont="1" applyFill="1" applyBorder="1" applyAlignment="1">
      <alignment horizontal="right"/>
    </xf>
    <xf numFmtId="164" fontId="3" fillId="4" borderId="41" xfId="0" applyNumberFormat="1" applyFont="1" applyFill="1" applyBorder="1" applyAlignment="1">
      <alignment horizontal="right"/>
    </xf>
    <xf numFmtId="164" fontId="3" fillId="4" borderId="38" xfId="0" applyNumberFormat="1" applyFont="1" applyFill="1" applyBorder="1" applyAlignment="1">
      <alignment horizontal="right"/>
    </xf>
    <xf numFmtId="165" fontId="3" fillId="4" borderId="42" xfId="0" applyNumberFormat="1" applyFont="1" applyFill="1" applyBorder="1" applyAlignment="1">
      <alignment horizontal="right"/>
    </xf>
    <xf numFmtId="164" fontId="3" fillId="4" borderId="42" xfId="0" applyNumberFormat="1" applyFont="1" applyFill="1" applyBorder="1" applyAlignment="1">
      <alignment horizontal="right"/>
    </xf>
    <xf numFmtId="165" fontId="3" fillId="4" borderId="38" xfId="0" applyNumberFormat="1" applyFont="1" applyFill="1" applyBorder="1" applyAlignment="1">
      <alignment horizontal="right"/>
    </xf>
    <xf numFmtId="164" fontId="3" fillId="2" borderId="42" xfId="0" applyNumberFormat="1" applyFont="1" applyFill="1" applyBorder="1" applyAlignment="1">
      <alignment horizontal="right"/>
    </xf>
    <xf numFmtId="0" fontId="3" fillId="2" borderId="41" xfId="0" applyFont="1" applyFill="1" applyBorder="1"/>
    <xf numFmtId="164" fontId="3" fillId="4" borderId="43" xfId="0" applyNumberFormat="1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3" fontId="3" fillId="4" borderId="17" xfId="0" applyNumberFormat="1" applyFont="1" applyFill="1" applyBorder="1" applyAlignment="1">
      <alignment horizontal="right"/>
    </xf>
    <xf numFmtId="4" fontId="3" fillId="2" borderId="17" xfId="0" applyNumberFormat="1" applyFont="1" applyFill="1" applyBorder="1" applyAlignment="1">
      <alignment horizontal="right"/>
    </xf>
    <xf numFmtId="4" fontId="3" fillId="4" borderId="17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2" borderId="44" xfId="0" applyNumberFormat="1" applyFont="1" applyFill="1" applyBorder="1" applyAlignment="1">
      <alignment horizontal="right"/>
    </xf>
    <xf numFmtId="0" fontId="3" fillId="2" borderId="17" xfId="0" applyFont="1" applyFill="1" applyBorder="1" applyAlignment="1">
      <alignment horizontal="center"/>
    </xf>
    <xf numFmtId="3" fontId="3" fillId="2" borderId="20" xfId="0" applyNumberFormat="1" applyFont="1" applyFill="1" applyBorder="1" applyAlignment="1">
      <alignment horizontal="right"/>
    </xf>
    <xf numFmtId="3" fontId="3" fillId="2" borderId="42" xfId="0" applyNumberFormat="1" applyFont="1" applyFill="1" applyBorder="1" applyAlignment="1">
      <alignment horizontal="right"/>
    </xf>
    <xf numFmtId="3" fontId="3" fillId="4" borderId="42" xfId="0" applyNumberFormat="1" applyFont="1" applyFill="1" applyBorder="1" applyAlignment="1">
      <alignment horizontal="right"/>
    </xf>
    <xf numFmtId="4" fontId="3" fillId="2" borderId="42" xfId="0" applyNumberFormat="1" applyFont="1" applyFill="1" applyBorder="1" applyAlignment="1">
      <alignment horizontal="right"/>
    </xf>
    <xf numFmtId="4" fontId="3" fillId="4" borderId="42" xfId="0" applyNumberFormat="1" applyFont="1" applyFill="1" applyBorder="1" applyAlignment="1">
      <alignment horizontal="right"/>
    </xf>
    <xf numFmtId="3" fontId="3" fillId="2" borderId="45" xfId="0" applyNumberFormat="1" applyFont="1" applyFill="1" applyBorder="1" applyAlignment="1">
      <alignment horizontal="right"/>
    </xf>
    <xf numFmtId="3" fontId="3" fillId="2" borderId="46" xfId="0" applyNumberFormat="1" applyFont="1" applyFill="1" applyBorder="1" applyAlignment="1">
      <alignment horizontal="right"/>
    </xf>
    <xf numFmtId="0" fontId="3" fillId="2" borderId="42" xfId="0" applyFont="1" applyFill="1" applyBorder="1" applyAlignment="1">
      <alignment horizontal="center"/>
    </xf>
    <xf numFmtId="3" fontId="3" fillId="2" borderId="47" xfId="0" applyNumberFormat="1" applyFont="1" applyFill="1" applyBorder="1" applyAlignment="1">
      <alignment horizontal="right"/>
    </xf>
    <xf numFmtId="3" fontId="3" fillId="2" borderId="41" xfId="0" applyNumberFormat="1" applyFont="1" applyFill="1" applyBorder="1" applyAlignment="1">
      <alignment horizontal="right"/>
    </xf>
    <xf numFmtId="3" fontId="3" fillId="5" borderId="41" xfId="0" applyNumberFormat="1" applyFont="1" applyFill="1" applyBorder="1" applyAlignment="1">
      <alignment horizontal="right"/>
    </xf>
    <xf numFmtId="3" fontId="3" fillId="4" borderId="41" xfId="0" applyNumberFormat="1" applyFont="1" applyFill="1" applyBorder="1" applyAlignment="1">
      <alignment horizontal="right"/>
    </xf>
    <xf numFmtId="4" fontId="3" fillId="2" borderId="41" xfId="0" applyNumberFormat="1" applyFont="1" applyFill="1" applyBorder="1" applyAlignment="1">
      <alignment horizontal="right"/>
    </xf>
    <xf numFmtId="4" fontId="3" fillId="4" borderId="41" xfId="0" applyNumberFormat="1" applyFont="1" applyFill="1" applyBorder="1" applyAlignment="1">
      <alignment horizontal="right"/>
    </xf>
    <xf numFmtId="3" fontId="3" fillId="2" borderId="48" xfId="0" applyNumberFormat="1" applyFont="1" applyFill="1" applyBorder="1" applyAlignment="1">
      <alignment horizontal="right"/>
    </xf>
    <xf numFmtId="3" fontId="3" fillId="2" borderId="49" xfId="0" applyNumberFormat="1" applyFont="1" applyFill="1" applyBorder="1" applyAlignment="1">
      <alignment horizontal="right"/>
    </xf>
    <xf numFmtId="0" fontId="3" fillId="2" borderId="41" xfId="0" applyFont="1" applyFill="1" applyBorder="1" applyAlignment="1">
      <alignment horizontal="center"/>
    </xf>
    <xf numFmtId="3" fontId="3" fillId="2" borderId="43" xfId="0" applyNumberFormat="1" applyFont="1" applyFill="1" applyBorder="1" applyAlignment="1">
      <alignment horizontal="right"/>
    </xf>
    <xf numFmtId="0" fontId="3" fillId="0" borderId="38" xfId="0" applyFont="1" applyFill="1" applyBorder="1" applyAlignment="1"/>
    <xf numFmtId="0" fontId="3" fillId="0" borderId="39" xfId="0" applyFont="1" applyFill="1" applyBorder="1" applyAlignment="1"/>
    <xf numFmtId="0" fontId="3" fillId="2" borderId="0" xfId="0" quotePrefix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164" fontId="7" fillId="2" borderId="13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/>
    <xf numFmtId="165" fontId="3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right"/>
    </xf>
    <xf numFmtId="164" fontId="3" fillId="2" borderId="7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right" wrapText="1"/>
    </xf>
    <xf numFmtId="0" fontId="3" fillId="2" borderId="9" xfId="0" applyFont="1" applyFill="1" applyBorder="1"/>
    <xf numFmtId="0" fontId="1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6" fontId="3" fillId="2" borderId="0" xfId="0" applyNumberFormat="1" applyFont="1" applyFill="1" applyBorder="1" applyAlignment="1">
      <alignment horizontal="right"/>
    </xf>
    <xf numFmtId="6" fontId="3" fillId="2" borderId="0" xfId="0" applyNumberFormat="1" applyFont="1" applyFill="1" applyBorder="1" applyAlignment="1">
      <alignment horizontal="center"/>
    </xf>
    <xf numFmtId="0" fontId="3" fillId="2" borderId="1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3" fillId="2" borderId="9" xfId="0" quotePrefix="1" applyFont="1" applyFill="1" applyBorder="1" applyAlignment="1">
      <alignment horizontal="right"/>
    </xf>
    <xf numFmtId="0" fontId="3" fillId="2" borderId="11" xfId="0" applyFont="1" applyFill="1" applyBorder="1" applyAlignment="1">
      <alignment horizontal="left"/>
    </xf>
    <xf numFmtId="0" fontId="3" fillId="0" borderId="50" xfId="0" applyFont="1" applyFill="1" applyBorder="1" applyAlignment="1"/>
    <xf numFmtId="3" fontId="3" fillId="2" borderId="51" xfId="0" applyNumberFormat="1" applyFont="1" applyFill="1" applyBorder="1" applyAlignment="1">
      <alignment horizontal="right"/>
    </xf>
    <xf numFmtId="0" fontId="4" fillId="3" borderId="52" xfId="0" applyFont="1" applyFill="1" applyBorder="1" applyAlignment="1">
      <alignment horizontal="center" vertical="center"/>
    </xf>
    <xf numFmtId="164" fontId="3" fillId="4" borderId="51" xfId="0" applyNumberFormat="1" applyFont="1" applyFill="1" applyBorder="1" applyAlignment="1">
      <alignment horizontal="right"/>
    </xf>
    <xf numFmtId="0" fontId="3" fillId="2" borderId="53" xfId="0" applyFont="1" applyFill="1" applyBorder="1" applyAlignment="1"/>
    <xf numFmtId="164" fontId="3" fillId="2" borderId="53" xfId="0" applyNumberFormat="1" applyFont="1" applyFill="1" applyBorder="1" applyAlignment="1">
      <alignment horizontal="right"/>
    </xf>
    <xf numFmtId="166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8" fontId="8" fillId="4" borderId="0" xfId="0" applyNumberFormat="1" applyFont="1" applyFill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3" fontId="8" fillId="4" borderId="0" xfId="0" applyNumberFormat="1" applyFont="1" applyFill="1" applyBorder="1" applyAlignment="1">
      <alignment horizontal="center"/>
    </xf>
    <xf numFmtId="0" fontId="3" fillId="2" borderId="36" xfId="0" applyFont="1" applyFill="1" applyBorder="1"/>
    <xf numFmtId="0" fontId="12" fillId="0" borderId="0" xfId="0" applyFont="1" applyFill="1" applyAlignment="1">
      <alignment horizontal="left"/>
    </xf>
    <xf numFmtId="164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164" fontId="4" fillId="3" borderId="31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164" fontId="4" fillId="3" borderId="24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3" fillId="6" borderId="34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top" wrapText="1"/>
    </xf>
    <xf numFmtId="0" fontId="4" fillId="3" borderId="31" xfId="0" applyFont="1" applyFill="1" applyBorder="1" applyAlignment="1">
      <alignment horizontal="center" vertical="center"/>
    </xf>
    <xf numFmtId="166" fontId="4" fillId="3" borderId="31" xfId="0" applyNumberFormat="1" applyFont="1" applyFill="1" applyBorder="1" applyAlignment="1">
      <alignment horizontal="center" vertical="center"/>
    </xf>
    <xf numFmtId="166" fontId="4" fillId="3" borderId="32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6" borderId="56" xfId="0" applyFont="1" applyFill="1" applyBorder="1" applyAlignment="1">
      <alignment horizontal="center"/>
    </xf>
    <xf numFmtId="0" fontId="3" fillId="6" borderId="57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6" fontId="4" fillId="3" borderId="3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54" xfId="0" applyFont="1" applyFill="1" applyBorder="1" applyAlignment="1">
      <alignment horizontal="center"/>
    </xf>
    <xf numFmtId="164" fontId="7" fillId="6" borderId="34" xfId="0" applyNumberFormat="1" applyFont="1" applyFill="1" applyBorder="1" applyAlignment="1">
      <alignment horizontal="center"/>
    </xf>
    <xf numFmtId="164" fontId="7" fillId="6" borderId="27" xfId="0" applyNumberFormat="1" applyFont="1" applyFill="1" applyBorder="1" applyAlignment="1">
      <alignment horizontal="center"/>
    </xf>
    <xf numFmtId="164" fontId="7" fillId="6" borderId="30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166" fontId="4" fillId="3" borderId="0" xfId="0" applyNumberFormat="1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6" fontId="4" fillId="3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F2F2F2"/>
      <color rgb="FFD0D8E8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(Input!$G$14,Input!$G$20,Input!$G$21)</c:f>
              <c:numCache>
                <c:formatCode>"$"#,##0</c:formatCode>
                <c:ptCount val="3"/>
                <c:pt idx="0">
                  <c:v>153000</c:v>
                </c:pt>
                <c:pt idx="1">
                  <c:v>125000</c:v>
                </c:pt>
                <c:pt idx="2">
                  <c:v>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38100</xdr:rowOff>
    </xdr:from>
    <xdr:to>
      <xdr:col>7</xdr:col>
      <xdr:colOff>9525</xdr:colOff>
      <xdr:row>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  <pageSetUpPr fitToPage="1"/>
  </sheetPr>
  <dimension ref="A1:AA59"/>
  <sheetViews>
    <sheetView showGridLines="0" tabSelected="1" workbookViewId="0">
      <selection activeCell="G14" sqref="G14"/>
    </sheetView>
  </sheetViews>
  <sheetFormatPr defaultRowHeight="13.5" x14ac:dyDescent="0.25"/>
  <cols>
    <col min="1" max="1" width="1.42578125" style="60" customWidth="1"/>
    <col min="2" max="2" width="34" style="9" customWidth="1"/>
    <col min="3" max="6" width="11.7109375" style="10" customWidth="1"/>
    <col min="7" max="7" width="15" style="9" customWidth="1"/>
    <col min="8" max="27" width="9.140625" style="60"/>
    <col min="28" max="16384" width="9.140625" style="9"/>
  </cols>
  <sheetData>
    <row r="1" spans="1:27" ht="15.75" x14ac:dyDescent="0.25">
      <c r="B1" s="95" t="s">
        <v>1</v>
      </c>
      <c r="C1" s="95"/>
      <c r="D1" s="95"/>
      <c r="E1" s="95"/>
      <c r="F1" s="95"/>
      <c r="G1" s="95"/>
    </row>
    <row r="2" spans="1:27" ht="6" customHeight="1" x14ac:dyDescent="0.25">
      <c r="B2" s="96"/>
      <c r="C2" s="96"/>
      <c r="D2" s="96"/>
      <c r="E2" s="96"/>
      <c r="F2" s="96"/>
      <c r="G2" s="96"/>
      <c r="H2" s="92"/>
    </row>
    <row r="3" spans="1:27" ht="14.25" x14ac:dyDescent="0.3">
      <c r="B3" s="187" t="s">
        <v>97</v>
      </c>
      <c r="C3" s="187"/>
      <c r="D3" s="187"/>
      <c r="E3" s="187"/>
      <c r="F3" s="187"/>
      <c r="G3" s="187"/>
      <c r="H3" s="92"/>
    </row>
    <row r="4" spans="1:27" ht="6" customHeight="1" x14ac:dyDescent="0.25">
      <c r="B4" s="88"/>
      <c r="C4" s="88"/>
      <c r="D4" s="88"/>
      <c r="E4" s="88"/>
      <c r="F4" s="88"/>
      <c r="G4" s="88"/>
      <c r="H4" s="92"/>
    </row>
    <row r="5" spans="1:27" ht="30.75" customHeight="1" x14ac:dyDescent="0.25">
      <c r="B5" s="49" t="s">
        <v>40</v>
      </c>
      <c r="C5" s="50" t="s">
        <v>69</v>
      </c>
      <c r="D5" s="61"/>
      <c r="E5" s="61"/>
      <c r="F5" s="61"/>
      <c r="G5" s="61"/>
      <c r="H5" s="92"/>
      <c r="I5" s="92"/>
      <c r="J5" s="92"/>
      <c r="K5" s="92"/>
      <c r="L5" s="92"/>
      <c r="M5" s="92"/>
      <c r="N5" s="92"/>
    </row>
    <row r="6" spans="1:27" ht="15.95" customHeight="1" x14ac:dyDescent="0.3">
      <c r="B6" s="175" t="s">
        <v>10</v>
      </c>
      <c r="C6" s="176">
        <v>12500</v>
      </c>
      <c r="D6" s="61"/>
      <c r="E6" s="61"/>
      <c r="F6" s="61"/>
      <c r="G6" s="61"/>
      <c r="H6" s="92"/>
      <c r="I6" s="92"/>
      <c r="J6" s="92"/>
      <c r="K6" s="93"/>
      <c r="L6" s="92"/>
      <c r="M6" s="92"/>
      <c r="N6" s="92"/>
    </row>
    <row r="7" spans="1:27" ht="15.95" customHeight="1" x14ac:dyDescent="0.3">
      <c r="B7" s="89" t="s">
        <v>46</v>
      </c>
      <c r="C7" s="1">
        <v>120000</v>
      </c>
      <c r="D7" s="61"/>
      <c r="E7" s="61"/>
      <c r="F7" s="61"/>
      <c r="G7" s="61"/>
      <c r="H7" s="92"/>
      <c r="I7" s="92"/>
      <c r="J7" s="92"/>
      <c r="K7" s="92"/>
      <c r="L7" s="92"/>
      <c r="M7" s="92"/>
      <c r="N7" s="92"/>
    </row>
    <row r="8" spans="1:27" ht="15.95" customHeight="1" x14ac:dyDescent="0.3">
      <c r="B8" s="89" t="s">
        <v>98</v>
      </c>
      <c r="C8" s="1">
        <v>29000</v>
      </c>
      <c r="D8" s="61"/>
      <c r="E8" s="61"/>
      <c r="F8" s="61"/>
      <c r="G8" s="61"/>
      <c r="H8" s="92"/>
      <c r="I8" s="92"/>
      <c r="J8" s="92"/>
      <c r="K8" s="92"/>
      <c r="L8" s="92"/>
      <c r="M8" s="92"/>
      <c r="N8" s="92"/>
    </row>
    <row r="9" spans="1:27" ht="15.95" customHeight="1" x14ac:dyDescent="0.3">
      <c r="B9" s="90" t="s">
        <v>70</v>
      </c>
      <c r="C9" s="2">
        <v>25000</v>
      </c>
      <c r="D9" s="61"/>
      <c r="E9" s="61"/>
      <c r="F9" s="61"/>
      <c r="G9" s="61"/>
      <c r="H9" s="92"/>
    </row>
    <row r="10" spans="1:27" s="60" customFormat="1" ht="13.5" customHeight="1" x14ac:dyDescent="0.25">
      <c r="A10" s="62"/>
      <c r="C10" s="63"/>
      <c r="D10" s="63"/>
      <c r="E10" s="63"/>
      <c r="F10" s="63"/>
    </row>
    <row r="11" spans="1:27" s="64" customFormat="1" ht="21.75" customHeight="1" x14ac:dyDescent="0.2">
      <c r="A11" s="94"/>
      <c r="B11" s="91" t="s">
        <v>40</v>
      </c>
      <c r="C11" s="52" t="s">
        <v>31</v>
      </c>
      <c r="D11" s="3" t="s">
        <v>32</v>
      </c>
      <c r="E11" s="173" t="s">
        <v>33</v>
      </c>
      <c r="F11" s="173" t="s">
        <v>34</v>
      </c>
      <c r="G11" s="51" t="s">
        <v>35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spans="1:27" ht="15.95" customHeight="1" x14ac:dyDescent="0.3">
      <c r="B12" s="171" t="s">
        <v>44</v>
      </c>
      <c r="C12" s="172">
        <v>45000</v>
      </c>
      <c r="D12" s="172">
        <v>46000</v>
      </c>
      <c r="E12" s="111">
        <v>46500</v>
      </c>
      <c r="F12" s="97">
        <v>48000</v>
      </c>
      <c r="G12" s="174">
        <f>+F12</f>
        <v>48000</v>
      </c>
      <c r="H12" s="92"/>
    </row>
    <row r="13" spans="1:27" ht="15.95" customHeight="1" x14ac:dyDescent="0.3">
      <c r="B13" s="137" t="s">
        <v>45</v>
      </c>
      <c r="C13" s="128">
        <v>80000</v>
      </c>
      <c r="D13" s="120">
        <v>80000</v>
      </c>
      <c r="E13" s="112">
        <v>90000</v>
      </c>
      <c r="F13" s="98">
        <v>105000</v>
      </c>
      <c r="G13" s="103">
        <f>+F13</f>
        <v>105000</v>
      </c>
      <c r="H13" s="92"/>
    </row>
    <row r="14" spans="1:27" ht="15.95" customHeight="1" x14ac:dyDescent="0.3">
      <c r="B14" s="137" t="s">
        <v>46</v>
      </c>
      <c r="C14" s="129">
        <f>C12+C13</f>
        <v>125000</v>
      </c>
      <c r="D14" s="121">
        <f>D12+D13</f>
        <v>126000</v>
      </c>
      <c r="E14" s="113">
        <f>E12+E13</f>
        <v>136500</v>
      </c>
      <c r="F14" s="5">
        <f>F12+F13</f>
        <v>153000</v>
      </c>
      <c r="G14" s="104">
        <f>F14</f>
        <v>153000</v>
      </c>
    </row>
    <row r="15" spans="1:27" ht="15.95" customHeight="1" x14ac:dyDescent="0.3">
      <c r="B15" s="137" t="s">
        <v>47</v>
      </c>
      <c r="C15" s="130">
        <f>AVERAGE($C$7,C14)</f>
        <v>122500</v>
      </c>
      <c r="D15" s="121">
        <f>AVERAGE($C$7,D14)</f>
        <v>123000</v>
      </c>
      <c r="E15" s="113">
        <f>AVERAGE($C$7,E14)</f>
        <v>128250</v>
      </c>
      <c r="F15" s="5">
        <f>AVERAGE($C$7,F14)</f>
        <v>136500</v>
      </c>
      <c r="G15" s="104">
        <f t="shared" ref="G15:G24" si="0">F15</f>
        <v>136500</v>
      </c>
      <c r="I15" s="92"/>
    </row>
    <row r="16" spans="1:27" ht="15.95" customHeight="1" x14ac:dyDescent="0.3">
      <c r="B16" s="137" t="s">
        <v>48</v>
      </c>
      <c r="C16" s="128">
        <v>15000</v>
      </c>
      <c r="D16" s="120">
        <v>18000</v>
      </c>
      <c r="E16" s="112">
        <v>16500</v>
      </c>
      <c r="F16" s="4">
        <v>14350</v>
      </c>
      <c r="G16" s="104">
        <f t="shared" si="0"/>
        <v>14350</v>
      </c>
    </row>
    <row r="17" spans="2:8" ht="15.95" customHeight="1" x14ac:dyDescent="0.3">
      <c r="B17" s="137" t="s">
        <v>10</v>
      </c>
      <c r="C17" s="128">
        <v>15000</v>
      </c>
      <c r="D17" s="120">
        <v>18000</v>
      </c>
      <c r="E17" s="112">
        <v>16500</v>
      </c>
      <c r="F17" s="4">
        <v>14350</v>
      </c>
      <c r="G17" s="104">
        <f t="shared" si="0"/>
        <v>14350</v>
      </c>
    </row>
    <row r="18" spans="2:8" ht="15.95" customHeight="1" x14ac:dyDescent="0.3">
      <c r="B18" s="137" t="s">
        <v>50</v>
      </c>
      <c r="C18" s="130">
        <f>AVERAGE($C$6,C17)</f>
        <v>13750</v>
      </c>
      <c r="D18" s="121">
        <f>AVERAGE($C$6,D17)</f>
        <v>15250</v>
      </c>
      <c r="E18" s="113">
        <f>AVERAGE($C$6,E17)</f>
        <v>14500</v>
      </c>
      <c r="F18" s="5">
        <f>AVERAGE($C$6,F17)</f>
        <v>13425</v>
      </c>
      <c r="G18" s="104">
        <f t="shared" si="0"/>
        <v>13425</v>
      </c>
    </row>
    <row r="19" spans="2:8" ht="15.95" customHeight="1" x14ac:dyDescent="0.3">
      <c r="B19" s="137" t="s">
        <v>49</v>
      </c>
      <c r="C19" s="128">
        <v>23000</v>
      </c>
      <c r="D19" s="120">
        <v>25000</v>
      </c>
      <c r="E19" s="112">
        <v>22500</v>
      </c>
      <c r="F19" s="4">
        <v>25600</v>
      </c>
      <c r="G19" s="104">
        <f t="shared" si="0"/>
        <v>25600</v>
      </c>
    </row>
    <row r="20" spans="2:8" ht="15.95" customHeight="1" x14ac:dyDescent="0.3">
      <c r="B20" s="137" t="s">
        <v>52</v>
      </c>
      <c r="C20" s="128">
        <v>125000</v>
      </c>
      <c r="D20" s="120">
        <v>125000</v>
      </c>
      <c r="E20" s="112">
        <v>125000</v>
      </c>
      <c r="F20" s="4">
        <v>125000</v>
      </c>
      <c r="G20" s="104">
        <f t="shared" si="0"/>
        <v>125000</v>
      </c>
    </row>
    <row r="21" spans="2:8" ht="15.95" customHeight="1" x14ac:dyDescent="0.3">
      <c r="B21" s="137" t="s">
        <v>98</v>
      </c>
      <c r="C21" s="128">
        <v>28000</v>
      </c>
      <c r="D21" s="120">
        <v>30900</v>
      </c>
      <c r="E21" s="112">
        <v>32000</v>
      </c>
      <c r="F21" s="4">
        <v>28000</v>
      </c>
      <c r="G21" s="104">
        <f t="shared" si="0"/>
        <v>28000</v>
      </c>
    </row>
    <row r="22" spans="2:8" ht="15.95" customHeight="1" x14ac:dyDescent="0.3">
      <c r="B22" s="137" t="s">
        <v>70</v>
      </c>
      <c r="C22" s="128">
        <v>25000</v>
      </c>
      <c r="D22" s="120">
        <v>25000</v>
      </c>
      <c r="E22" s="112">
        <v>25000</v>
      </c>
      <c r="F22" s="4">
        <v>25000</v>
      </c>
      <c r="G22" s="100">
        <f t="shared" si="0"/>
        <v>25000</v>
      </c>
    </row>
    <row r="23" spans="2:8" ht="15.95" customHeight="1" x14ac:dyDescent="0.3">
      <c r="B23" s="137" t="s">
        <v>59</v>
      </c>
      <c r="C23" s="130">
        <f>AVERAGE($C$9,C22)</f>
        <v>25000</v>
      </c>
      <c r="D23" s="121">
        <f>AVERAGE($C$9,D22)</f>
        <v>25000</v>
      </c>
      <c r="E23" s="113">
        <f>AVERAGE($C$9,E22)</f>
        <v>25000</v>
      </c>
      <c r="F23" s="5">
        <f>AVERAGE($C$9,F22)</f>
        <v>25000</v>
      </c>
      <c r="G23" s="100">
        <f t="shared" si="0"/>
        <v>25000</v>
      </c>
    </row>
    <row r="24" spans="2:8" ht="15.95" customHeight="1" x14ac:dyDescent="0.3">
      <c r="B24" s="137" t="s">
        <v>99</v>
      </c>
      <c r="C24" s="130">
        <f>AVERAGE($C$8,C21)</f>
        <v>28500</v>
      </c>
      <c r="D24" s="121">
        <f>AVERAGE($C$8,D21)</f>
        <v>29950</v>
      </c>
      <c r="E24" s="113">
        <f>AVERAGE($C$8,E21)</f>
        <v>30500</v>
      </c>
      <c r="F24" s="5">
        <f>AVERAGE($C$8,F21)</f>
        <v>28500</v>
      </c>
      <c r="G24" s="104">
        <f t="shared" si="0"/>
        <v>28500</v>
      </c>
    </row>
    <row r="25" spans="2:8" ht="15.95" customHeight="1" x14ac:dyDescent="0.3">
      <c r="B25" s="137" t="s">
        <v>72</v>
      </c>
      <c r="C25" s="131">
        <v>10</v>
      </c>
      <c r="D25" s="122">
        <v>10</v>
      </c>
      <c r="E25" s="114">
        <v>10</v>
      </c>
      <c r="F25" s="6">
        <v>10</v>
      </c>
      <c r="G25" s="105">
        <f>+F25</f>
        <v>10</v>
      </c>
    </row>
    <row r="26" spans="2:8" ht="15.95" customHeight="1" x14ac:dyDescent="0.3">
      <c r="B26" s="137" t="s">
        <v>73</v>
      </c>
      <c r="C26" s="128">
        <v>175000</v>
      </c>
      <c r="D26" s="120">
        <v>186000</v>
      </c>
      <c r="E26" s="112">
        <v>169000</v>
      </c>
      <c r="F26" s="4">
        <v>155000</v>
      </c>
      <c r="G26" s="106">
        <f>SUM(C26:F26)</f>
        <v>685000</v>
      </c>
    </row>
    <row r="27" spans="2:8" ht="15.95" customHeight="1" x14ac:dyDescent="0.3">
      <c r="B27" s="137" t="s">
        <v>60</v>
      </c>
      <c r="C27" s="132">
        <f>C26/C23</f>
        <v>7</v>
      </c>
      <c r="D27" s="123">
        <f>D26/D23</f>
        <v>7.44</v>
      </c>
      <c r="E27" s="115">
        <f>E26/E23</f>
        <v>6.76</v>
      </c>
      <c r="F27" s="7">
        <f>F26/F23</f>
        <v>6.2</v>
      </c>
      <c r="G27" s="107">
        <f>G26/G23</f>
        <v>27.4</v>
      </c>
    </row>
    <row r="28" spans="2:8" ht="15.95" customHeight="1" x14ac:dyDescent="0.3">
      <c r="B28" s="137" t="s">
        <v>61</v>
      </c>
      <c r="C28" s="128">
        <v>5000</v>
      </c>
      <c r="D28" s="120">
        <v>5000</v>
      </c>
      <c r="E28" s="112">
        <v>5000</v>
      </c>
      <c r="F28" s="4">
        <v>5000</v>
      </c>
      <c r="G28" s="106">
        <f>SUM(C28:F28)</f>
        <v>20000</v>
      </c>
      <c r="H28" s="92"/>
    </row>
    <row r="29" spans="2:8" ht="15.95" customHeight="1" x14ac:dyDescent="0.3">
      <c r="B29" s="137"/>
      <c r="C29" s="133"/>
      <c r="D29" s="124"/>
      <c r="E29" s="116"/>
      <c r="F29" s="8"/>
      <c r="G29" s="108"/>
    </row>
    <row r="30" spans="2:8" ht="15.95" customHeight="1" x14ac:dyDescent="0.3">
      <c r="B30" s="137" t="s">
        <v>57</v>
      </c>
      <c r="C30" s="134">
        <v>145000</v>
      </c>
      <c r="D30" s="125">
        <v>156000</v>
      </c>
      <c r="E30" s="117">
        <v>135600</v>
      </c>
      <c r="F30" s="99">
        <v>125000</v>
      </c>
      <c r="G30" s="103">
        <f t="shared" ref="G30:G37" si="1">SUM(C30:F30)</f>
        <v>561600</v>
      </c>
    </row>
    <row r="31" spans="2:8" ht="15.95" customHeight="1" x14ac:dyDescent="0.3">
      <c r="B31" s="137" t="s">
        <v>54</v>
      </c>
      <c r="C31" s="128">
        <v>68000</v>
      </c>
      <c r="D31" s="120">
        <v>68000</v>
      </c>
      <c r="E31" s="112">
        <v>68000</v>
      </c>
      <c r="F31" s="98">
        <v>68000</v>
      </c>
      <c r="G31" s="103">
        <f t="shared" si="1"/>
        <v>272000</v>
      </c>
    </row>
    <row r="32" spans="2:8" ht="15.95" customHeight="1" x14ac:dyDescent="0.3">
      <c r="B32" s="137" t="s">
        <v>56</v>
      </c>
      <c r="C32" s="130">
        <f>C30-C31</f>
        <v>77000</v>
      </c>
      <c r="D32" s="121">
        <f>D30-D31</f>
        <v>88000</v>
      </c>
      <c r="E32" s="113">
        <f>E30-E31</f>
        <v>67600</v>
      </c>
      <c r="F32" s="100">
        <f>F30-F31</f>
        <v>57000</v>
      </c>
      <c r="G32" s="103">
        <f t="shared" si="1"/>
        <v>289600</v>
      </c>
    </row>
    <row r="33" spans="2:7" ht="15.95" customHeight="1" x14ac:dyDescent="0.3">
      <c r="B33" s="137" t="s">
        <v>74</v>
      </c>
      <c r="C33" s="128">
        <v>18000</v>
      </c>
      <c r="D33" s="120">
        <v>18000</v>
      </c>
      <c r="E33" s="112">
        <v>18000</v>
      </c>
      <c r="F33" s="98">
        <v>18000</v>
      </c>
      <c r="G33" s="103">
        <f t="shared" si="1"/>
        <v>72000</v>
      </c>
    </row>
    <row r="34" spans="2:7" ht="15.95" customHeight="1" x14ac:dyDescent="0.3">
      <c r="B34" s="137" t="s">
        <v>75</v>
      </c>
      <c r="C34" s="128">
        <v>11000</v>
      </c>
      <c r="D34" s="120">
        <v>11000</v>
      </c>
      <c r="E34" s="112">
        <v>11000</v>
      </c>
      <c r="F34" s="98">
        <v>11000</v>
      </c>
      <c r="G34" s="103">
        <f t="shared" si="1"/>
        <v>44000</v>
      </c>
    </row>
    <row r="35" spans="2:7" ht="15.95" customHeight="1" x14ac:dyDescent="0.3">
      <c r="B35" s="137" t="s">
        <v>58</v>
      </c>
      <c r="C35" s="128">
        <v>132000</v>
      </c>
      <c r="D35" s="120">
        <v>127000</v>
      </c>
      <c r="E35" s="112">
        <v>114500</v>
      </c>
      <c r="F35" s="98">
        <v>98000</v>
      </c>
      <c r="G35" s="103">
        <f t="shared" si="1"/>
        <v>471500</v>
      </c>
    </row>
    <row r="36" spans="2:7" ht="15.95" customHeight="1" x14ac:dyDescent="0.3">
      <c r="B36" s="137" t="s">
        <v>71</v>
      </c>
      <c r="C36" s="128">
        <v>24000</v>
      </c>
      <c r="D36" s="120">
        <v>24000</v>
      </c>
      <c r="E36" s="112">
        <v>24000</v>
      </c>
      <c r="F36" s="98">
        <v>24000</v>
      </c>
      <c r="G36" s="103">
        <f t="shared" si="1"/>
        <v>96000</v>
      </c>
    </row>
    <row r="37" spans="2:7" ht="15.95" customHeight="1" x14ac:dyDescent="0.3">
      <c r="B37" s="137" t="s">
        <v>55</v>
      </c>
      <c r="C37" s="128">
        <v>89000</v>
      </c>
      <c r="D37" s="120">
        <v>87000</v>
      </c>
      <c r="E37" s="112">
        <v>95000</v>
      </c>
      <c r="F37" s="98">
        <v>65000</v>
      </c>
      <c r="G37" s="103">
        <f t="shared" si="1"/>
        <v>336000</v>
      </c>
    </row>
    <row r="38" spans="2:7" ht="15.95" customHeight="1" x14ac:dyDescent="0.3">
      <c r="B38" s="137"/>
      <c r="C38" s="135"/>
      <c r="D38" s="126"/>
      <c r="E38" s="118"/>
      <c r="F38" s="101"/>
      <c r="G38" s="109"/>
    </row>
    <row r="39" spans="2:7" ht="15.95" customHeight="1" x14ac:dyDescent="0.3">
      <c r="B39" s="137" t="s">
        <v>53</v>
      </c>
      <c r="C39" s="128">
        <v>25000</v>
      </c>
      <c r="D39" s="120">
        <v>24000</v>
      </c>
      <c r="E39" s="112">
        <v>23000</v>
      </c>
      <c r="F39" s="98">
        <v>22000</v>
      </c>
      <c r="G39" s="103">
        <f>+F39</f>
        <v>22000</v>
      </c>
    </row>
    <row r="40" spans="2:7" ht="15.95" customHeight="1" x14ac:dyDescent="0.3">
      <c r="B40" s="138" t="s">
        <v>51</v>
      </c>
      <c r="C40" s="136">
        <v>65000</v>
      </c>
      <c r="D40" s="127">
        <v>65000</v>
      </c>
      <c r="E40" s="119">
        <v>65000</v>
      </c>
      <c r="F40" s="102">
        <v>65000</v>
      </c>
      <c r="G40" s="110">
        <f>+F40</f>
        <v>65000</v>
      </c>
    </row>
    <row r="41" spans="2:7" x14ac:dyDescent="0.25">
      <c r="B41" s="60"/>
      <c r="C41" s="63"/>
      <c r="D41" s="63"/>
      <c r="E41" s="63"/>
      <c r="F41" s="63"/>
      <c r="G41" s="60"/>
    </row>
    <row r="42" spans="2:7" x14ac:dyDescent="0.25">
      <c r="B42" s="60"/>
      <c r="C42" s="63"/>
      <c r="D42" s="63"/>
      <c r="E42" s="63"/>
      <c r="F42" s="63"/>
      <c r="G42" s="60"/>
    </row>
    <row r="43" spans="2:7" s="60" customFormat="1" x14ac:dyDescent="0.25">
      <c r="C43" s="63"/>
      <c r="D43" s="63"/>
      <c r="E43" s="63"/>
      <c r="F43" s="63"/>
    </row>
    <row r="44" spans="2:7" s="60" customFormat="1" x14ac:dyDescent="0.25">
      <c r="C44" s="63"/>
      <c r="D44" s="63"/>
      <c r="E44" s="63"/>
      <c r="F44" s="63"/>
    </row>
    <row r="45" spans="2:7" s="60" customFormat="1" x14ac:dyDescent="0.25">
      <c r="C45" s="63"/>
      <c r="D45" s="63"/>
      <c r="E45" s="63"/>
      <c r="F45" s="63"/>
    </row>
    <row r="46" spans="2:7" s="60" customFormat="1" x14ac:dyDescent="0.25">
      <c r="C46" s="63"/>
      <c r="D46" s="63"/>
      <c r="E46" s="63"/>
      <c r="F46" s="63"/>
    </row>
    <row r="47" spans="2:7" s="60" customFormat="1" x14ac:dyDescent="0.25">
      <c r="C47" s="63"/>
      <c r="D47" s="63"/>
      <c r="E47" s="63"/>
      <c r="F47" s="63"/>
    </row>
    <row r="48" spans="2:7" s="60" customFormat="1" x14ac:dyDescent="0.25">
      <c r="C48" s="63"/>
      <c r="D48" s="63"/>
      <c r="E48" s="63"/>
      <c r="F48" s="63"/>
    </row>
    <row r="49" spans="3:6" s="60" customFormat="1" x14ac:dyDescent="0.25">
      <c r="C49" s="63"/>
      <c r="D49" s="63"/>
      <c r="E49" s="63"/>
      <c r="F49" s="63"/>
    </row>
    <row r="50" spans="3:6" s="60" customFormat="1" x14ac:dyDescent="0.25">
      <c r="C50" s="63"/>
      <c r="D50" s="63"/>
      <c r="E50" s="63"/>
      <c r="F50" s="63"/>
    </row>
    <row r="51" spans="3:6" s="60" customFormat="1" x14ac:dyDescent="0.25">
      <c r="C51" s="63"/>
      <c r="D51" s="63"/>
      <c r="E51" s="63"/>
      <c r="F51" s="63"/>
    </row>
    <row r="52" spans="3:6" s="60" customFormat="1" x14ac:dyDescent="0.25">
      <c r="C52" s="63"/>
      <c r="D52" s="63"/>
      <c r="E52" s="63"/>
      <c r="F52" s="63"/>
    </row>
    <row r="53" spans="3:6" s="60" customFormat="1" x14ac:dyDescent="0.25">
      <c r="C53" s="63"/>
      <c r="D53" s="63"/>
      <c r="E53" s="63"/>
      <c r="F53" s="63"/>
    </row>
    <row r="54" spans="3:6" s="60" customFormat="1" x14ac:dyDescent="0.25">
      <c r="C54" s="63"/>
      <c r="D54" s="63"/>
      <c r="E54" s="63"/>
      <c r="F54" s="63"/>
    </row>
    <row r="55" spans="3:6" s="60" customFormat="1" x14ac:dyDescent="0.25">
      <c r="C55" s="63"/>
      <c r="D55" s="63"/>
      <c r="E55" s="63"/>
      <c r="F55" s="63"/>
    </row>
    <row r="56" spans="3:6" s="60" customFormat="1" x14ac:dyDescent="0.25">
      <c r="C56" s="63"/>
      <c r="D56" s="63"/>
      <c r="E56" s="63"/>
      <c r="F56" s="63"/>
    </row>
    <row r="57" spans="3:6" s="60" customFormat="1" x14ac:dyDescent="0.25">
      <c r="C57" s="63"/>
      <c r="D57" s="63"/>
      <c r="E57" s="63"/>
      <c r="F57" s="63"/>
    </row>
    <row r="58" spans="3:6" s="60" customFormat="1" x14ac:dyDescent="0.25">
      <c r="C58" s="63"/>
      <c r="D58" s="63"/>
      <c r="E58" s="63"/>
      <c r="F58" s="63"/>
    </row>
    <row r="59" spans="3:6" s="60" customFormat="1" x14ac:dyDescent="0.25">
      <c r="C59" s="63"/>
      <c r="D59" s="63"/>
      <c r="E59" s="63"/>
      <c r="F59" s="63"/>
    </row>
  </sheetData>
  <mergeCells count="1">
    <mergeCell ref="B3:G3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ignoredErrors>
    <ignoredError sqref="G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AK58"/>
  <sheetViews>
    <sheetView zoomScaleNormal="100" workbookViewId="0">
      <pane xSplit="6" ySplit="2" topLeftCell="K3" activePane="bottomRight" state="frozen"/>
      <selection pane="topRight" activeCell="G1" sqref="G1"/>
      <selection pane="bottomLeft" activeCell="A3" sqref="A3"/>
      <selection pane="bottomRight" activeCell="AK21" sqref="AK21"/>
    </sheetView>
  </sheetViews>
  <sheetFormatPr defaultRowHeight="14.25" x14ac:dyDescent="0.3"/>
  <cols>
    <col min="1" max="1" width="1.42578125" style="11" customWidth="1"/>
    <col min="2" max="2" width="5" style="11" customWidth="1"/>
    <col min="3" max="3" width="18.28515625" style="14" customWidth="1"/>
    <col min="4" max="4" width="3.140625" style="14" customWidth="1"/>
    <col min="5" max="5" width="29" style="14" customWidth="1"/>
    <col min="6" max="6" width="1.7109375" style="11" customWidth="1"/>
    <col min="7" max="7" width="2.7109375" style="11" customWidth="1"/>
    <col min="8" max="8" width="8.7109375" style="13" customWidth="1"/>
    <col min="9" max="9" width="3.140625" style="14" customWidth="1"/>
    <col min="10" max="10" width="10.28515625" style="15" customWidth="1"/>
    <col min="11" max="11" width="1.7109375" style="15" customWidth="1"/>
    <col min="12" max="12" width="10.28515625" style="14" customWidth="1"/>
    <col min="13" max="13" width="2.7109375" style="14" customWidth="1"/>
    <col min="14" max="14" width="8.7109375" style="14" customWidth="1"/>
    <col min="15" max="15" width="3.140625" style="14" customWidth="1"/>
    <col min="16" max="16" width="10.28515625" style="14" customWidth="1"/>
    <col min="17" max="17" width="1.7109375" style="14" customWidth="1"/>
    <col min="18" max="18" width="10.28515625" style="11" customWidth="1"/>
    <col min="19" max="19" width="2.7109375" style="11" customWidth="1"/>
    <col min="20" max="20" width="8.7109375" style="11" customWidth="1"/>
    <col min="21" max="21" width="3.140625" style="11" customWidth="1"/>
    <col min="22" max="22" width="10.28515625" style="11" customWidth="1"/>
    <col min="23" max="23" width="1.7109375" style="11" customWidth="1"/>
    <col min="24" max="24" width="10.28515625" style="11" customWidth="1"/>
    <col min="25" max="25" width="2.7109375" style="11" customWidth="1"/>
    <col min="26" max="26" width="8.7109375" style="11" customWidth="1"/>
    <col min="27" max="27" width="3.140625" style="11" customWidth="1"/>
    <col min="28" max="28" width="10.28515625" style="11" customWidth="1"/>
    <col min="29" max="29" width="1.7109375" style="11" customWidth="1"/>
    <col min="30" max="30" width="10.28515625" style="11" customWidth="1"/>
    <col min="31" max="31" width="2.7109375" style="11" customWidth="1"/>
    <col min="32" max="32" width="8.7109375" style="11" customWidth="1"/>
    <col min="33" max="33" width="3.140625" style="11" customWidth="1"/>
    <col min="34" max="34" width="10.28515625" style="11" customWidth="1"/>
    <col min="35" max="35" width="1.7109375" style="11" customWidth="1"/>
    <col min="36" max="36" width="10.28515625" style="11" customWidth="1"/>
    <col min="37" max="16384" width="9.140625" style="11"/>
  </cols>
  <sheetData>
    <row r="1" spans="1:37" ht="6" customHeight="1" x14ac:dyDescent="0.3">
      <c r="A1" s="16"/>
      <c r="C1" s="12"/>
      <c r="D1" s="12"/>
      <c r="E1" s="12"/>
      <c r="F1" s="12"/>
    </row>
    <row r="2" spans="1:37" ht="21.75" customHeight="1" x14ac:dyDescent="0.3">
      <c r="B2" s="201" t="s">
        <v>2</v>
      </c>
      <c r="C2" s="201"/>
      <c r="D2" s="201"/>
      <c r="E2" s="201"/>
      <c r="F2" s="202"/>
      <c r="G2" s="194" t="s">
        <v>31</v>
      </c>
      <c r="H2" s="195"/>
      <c r="I2" s="195"/>
      <c r="J2" s="195"/>
      <c r="K2" s="195"/>
      <c r="L2" s="196"/>
      <c r="M2" s="191" t="s">
        <v>32</v>
      </c>
      <c r="N2" s="192"/>
      <c r="O2" s="192"/>
      <c r="P2" s="192" t="s">
        <v>32</v>
      </c>
      <c r="Q2" s="192"/>
      <c r="R2" s="193"/>
      <c r="S2" s="191" t="s">
        <v>33</v>
      </c>
      <c r="T2" s="192"/>
      <c r="U2" s="192"/>
      <c r="V2" s="192"/>
      <c r="W2" s="192"/>
      <c r="X2" s="193"/>
      <c r="Y2" s="194" t="s">
        <v>34</v>
      </c>
      <c r="Z2" s="195"/>
      <c r="AA2" s="195"/>
      <c r="AB2" s="195"/>
      <c r="AC2" s="195"/>
      <c r="AD2" s="196"/>
      <c r="AE2" s="191" t="s">
        <v>35</v>
      </c>
      <c r="AF2" s="192"/>
      <c r="AG2" s="192"/>
      <c r="AH2" s="192"/>
      <c r="AI2" s="192"/>
      <c r="AJ2" s="192"/>
    </row>
    <row r="3" spans="1:37" ht="15.95" customHeight="1" x14ac:dyDescent="0.3">
      <c r="A3" s="17"/>
      <c r="B3" s="203" t="s">
        <v>5</v>
      </c>
      <c r="C3" s="204"/>
      <c r="D3" s="204"/>
      <c r="E3" s="204"/>
      <c r="F3" s="205"/>
      <c r="G3" s="206"/>
      <c r="H3" s="207"/>
      <c r="I3" s="207"/>
      <c r="J3" s="207"/>
      <c r="K3" s="207"/>
      <c r="L3" s="208"/>
      <c r="M3" s="197"/>
      <c r="N3" s="198"/>
      <c r="O3" s="198"/>
      <c r="P3" s="198"/>
      <c r="Q3" s="198"/>
      <c r="R3" s="199"/>
      <c r="S3" s="197"/>
      <c r="T3" s="198"/>
      <c r="U3" s="198"/>
      <c r="V3" s="198"/>
      <c r="W3" s="198"/>
      <c r="X3" s="199"/>
      <c r="Y3" s="197"/>
      <c r="Z3" s="198"/>
      <c r="AA3" s="198"/>
      <c r="AB3" s="198"/>
      <c r="AC3" s="198"/>
      <c r="AD3" s="199"/>
      <c r="AE3" s="197"/>
      <c r="AF3" s="198"/>
      <c r="AG3" s="198"/>
      <c r="AH3" s="198"/>
      <c r="AI3" s="198"/>
      <c r="AJ3" s="200"/>
      <c r="AK3" s="18"/>
    </row>
    <row r="4" spans="1:37" x14ac:dyDescent="0.3">
      <c r="A4" s="17"/>
      <c r="B4" s="19"/>
      <c r="C4" s="20"/>
      <c r="D4" s="12"/>
      <c r="E4" s="12"/>
      <c r="F4" s="21"/>
      <c r="G4" s="22"/>
      <c r="H4" s="23"/>
      <c r="I4" s="12"/>
      <c r="J4" s="24"/>
      <c r="K4" s="24"/>
      <c r="L4" s="22"/>
      <c r="M4" s="25"/>
      <c r="N4" s="23"/>
      <c r="O4" s="12"/>
      <c r="P4" s="24"/>
      <c r="Q4" s="24"/>
      <c r="R4" s="22"/>
      <c r="S4" s="25"/>
      <c r="T4" s="23"/>
      <c r="U4" s="12"/>
      <c r="V4" s="24"/>
      <c r="W4" s="24"/>
      <c r="X4" s="22"/>
      <c r="Y4" s="25"/>
      <c r="Z4" s="23"/>
      <c r="AA4" s="12"/>
      <c r="AB4" s="24"/>
      <c r="AC4" s="24"/>
      <c r="AD4" s="22"/>
      <c r="AE4" s="25"/>
      <c r="AF4" s="23"/>
      <c r="AG4" s="12"/>
      <c r="AH4" s="24"/>
      <c r="AI4" s="24"/>
      <c r="AJ4" s="22"/>
      <c r="AK4" s="18"/>
    </row>
    <row r="5" spans="1:37" x14ac:dyDescent="0.3">
      <c r="A5" s="17"/>
      <c r="B5" s="20"/>
      <c r="C5" s="20" t="s">
        <v>6</v>
      </c>
      <c r="D5" s="12" t="s">
        <v>7</v>
      </c>
      <c r="E5" s="12" t="s">
        <v>3</v>
      </c>
      <c r="F5" s="21"/>
      <c r="G5" s="22"/>
      <c r="H5" s="54">
        <f>J5/J6</f>
        <v>1.9565217391304348</v>
      </c>
      <c r="I5" s="26" t="s">
        <v>7</v>
      </c>
      <c r="J5" s="56">
        <f>Input!C12</f>
        <v>45000</v>
      </c>
      <c r="K5" s="24"/>
      <c r="L5" s="22"/>
      <c r="M5" s="25"/>
      <c r="N5" s="54">
        <f>P5/P6</f>
        <v>1.84</v>
      </c>
      <c r="O5" s="26" t="s">
        <v>7</v>
      </c>
      <c r="P5" s="56">
        <f>Input!D12</f>
        <v>46000</v>
      </c>
      <c r="Q5" s="24"/>
      <c r="R5" s="22"/>
      <c r="S5" s="25"/>
      <c r="T5" s="54">
        <f>V5/V6</f>
        <v>2.0666666666666669</v>
      </c>
      <c r="U5" s="26" t="s">
        <v>7</v>
      </c>
      <c r="V5" s="56">
        <f>Input!E12</f>
        <v>46500</v>
      </c>
      <c r="W5" s="24"/>
      <c r="X5" s="22"/>
      <c r="Y5" s="25"/>
      <c r="Z5" s="54">
        <f>AB5/AB6</f>
        <v>1.875</v>
      </c>
      <c r="AA5" s="26" t="s">
        <v>7</v>
      </c>
      <c r="AB5" s="56">
        <f>Input!F12</f>
        <v>48000</v>
      </c>
      <c r="AC5" s="24"/>
      <c r="AD5" s="22"/>
      <c r="AE5" s="25"/>
      <c r="AF5" s="54">
        <f>AH5/AH6</f>
        <v>1.875</v>
      </c>
      <c r="AG5" s="26" t="s">
        <v>7</v>
      </c>
      <c r="AH5" s="56">
        <f>Input!G12</f>
        <v>48000</v>
      </c>
      <c r="AI5" s="24"/>
      <c r="AJ5" s="22"/>
      <c r="AK5" s="18"/>
    </row>
    <row r="6" spans="1:37" x14ac:dyDescent="0.3">
      <c r="A6" s="17"/>
      <c r="B6" s="20"/>
      <c r="C6" s="20"/>
      <c r="D6" s="12"/>
      <c r="E6" s="27" t="s">
        <v>4</v>
      </c>
      <c r="F6" s="21"/>
      <c r="G6" s="22"/>
      <c r="H6" s="23"/>
      <c r="I6" s="12"/>
      <c r="J6" s="55">
        <f>Input!C19</f>
        <v>23000</v>
      </c>
      <c r="K6" s="24"/>
      <c r="L6" s="22"/>
      <c r="M6" s="25"/>
      <c r="N6" s="23"/>
      <c r="O6" s="12"/>
      <c r="P6" s="55">
        <f>Input!D19</f>
        <v>25000</v>
      </c>
      <c r="Q6" s="24"/>
      <c r="R6" s="22"/>
      <c r="S6" s="25"/>
      <c r="T6" s="23"/>
      <c r="U6" s="12"/>
      <c r="V6" s="55">
        <f>Input!E19</f>
        <v>22500</v>
      </c>
      <c r="W6" s="24"/>
      <c r="X6" s="22"/>
      <c r="Y6" s="25"/>
      <c r="Z6" s="23"/>
      <c r="AA6" s="12"/>
      <c r="AB6" s="55">
        <f>Input!F19</f>
        <v>25600</v>
      </c>
      <c r="AC6" s="24"/>
      <c r="AD6" s="22"/>
      <c r="AE6" s="25"/>
      <c r="AF6" s="23"/>
      <c r="AG6" s="12"/>
      <c r="AH6" s="55">
        <f>Input!G19</f>
        <v>25600</v>
      </c>
      <c r="AI6" s="24"/>
      <c r="AJ6" s="22"/>
      <c r="AK6" s="18"/>
    </row>
    <row r="7" spans="1:37" x14ac:dyDescent="0.3">
      <c r="A7" s="17"/>
      <c r="B7" s="20"/>
      <c r="C7" s="20" t="s">
        <v>37</v>
      </c>
      <c r="D7" s="12"/>
      <c r="E7" s="12"/>
      <c r="F7" s="28"/>
      <c r="G7" s="22"/>
      <c r="H7" s="29">
        <v>2</v>
      </c>
      <c r="I7" s="12"/>
      <c r="J7" s="24"/>
      <c r="K7" s="24"/>
      <c r="L7" s="22"/>
      <c r="M7" s="25"/>
      <c r="N7" s="29">
        <v>2</v>
      </c>
      <c r="O7" s="12"/>
      <c r="P7" s="24"/>
      <c r="Q7" s="24"/>
      <c r="R7" s="22"/>
      <c r="S7" s="25"/>
      <c r="T7" s="29">
        <v>2</v>
      </c>
      <c r="U7" s="12"/>
      <c r="V7" s="24"/>
      <c r="W7" s="24"/>
      <c r="X7" s="22"/>
      <c r="Y7" s="25"/>
      <c r="Z7" s="29">
        <v>2</v>
      </c>
      <c r="AA7" s="12"/>
      <c r="AB7" s="24"/>
      <c r="AC7" s="24"/>
      <c r="AD7" s="22"/>
      <c r="AE7" s="25"/>
      <c r="AF7" s="29">
        <v>2</v>
      </c>
      <c r="AG7" s="12"/>
      <c r="AH7" s="24"/>
      <c r="AI7" s="24"/>
      <c r="AJ7" s="22"/>
      <c r="AK7" s="18"/>
    </row>
    <row r="8" spans="1:37" x14ac:dyDescent="0.3">
      <c r="A8" s="17"/>
      <c r="B8" s="20"/>
      <c r="C8" s="20" t="s">
        <v>36</v>
      </c>
      <c r="D8" s="12"/>
      <c r="E8" s="12"/>
      <c r="F8" s="17"/>
      <c r="G8" s="30"/>
      <c r="H8" s="54">
        <f>H5-H7</f>
        <v>-4.3478260869565188E-2</v>
      </c>
      <c r="I8" s="12"/>
      <c r="J8" s="24"/>
      <c r="K8" s="24"/>
      <c r="L8" s="12"/>
      <c r="M8" s="31"/>
      <c r="N8" s="54">
        <f>N5-N7</f>
        <v>-0.15999999999999992</v>
      </c>
      <c r="O8" s="12"/>
      <c r="P8" s="12"/>
      <c r="Q8" s="12"/>
      <c r="R8" s="30"/>
      <c r="S8" s="32"/>
      <c r="T8" s="54">
        <f>T5-T7</f>
        <v>6.6666666666666874E-2</v>
      </c>
      <c r="U8" s="30"/>
      <c r="V8" s="30"/>
      <c r="W8" s="30"/>
      <c r="X8" s="30"/>
      <c r="Y8" s="32"/>
      <c r="Z8" s="54">
        <f>Z5-Z7</f>
        <v>-0.125</v>
      </c>
      <c r="AA8" s="30"/>
      <c r="AB8" s="30"/>
      <c r="AC8" s="30"/>
      <c r="AD8" s="30"/>
      <c r="AE8" s="32"/>
      <c r="AF8" s="54">
        <f>AF5-AF7</f>
        <v>-0.125</v>
      </c>
      <c r="AG8" s="30"/>
      <c r="AH8" s="30"/>
      <c r="AI8" s="30"/>
      <c r="AJ8" s="30"/>
      <c r="AK8" s="18"/>
    </row>
    <row r="9" spans="1:37" x14ac:dyDescent="0.3">
      <c r="A9" s="17"/>
      <c r="B9" s="33"/>
      <c r="C9" s="33" t="s">
        <v>39</v>
      </c>
      <c r="D9" s="34"/>
      <c r="E9" s="34"/>
      <c r="F9" s="35"/>
      <c r="G9" s="36"/>
      <c r="H9" s="37"/>
      <c r="I9" s="34"/>
      <c r="J9" s="38"/>
      <c r="K9" s="38"/>
      <c r="L9" s="34"/>
      <c r="M9" s="39"/>
      <c r="N9" s="57">
        <f>N5-H5</f>
        <v>-0.11652173913043473</v>
      </c>
      <c r="O9" s="34"/>
      <c r="P9" s="34"/>
      <c r="Q9" s="34"/>
      <c r="R9" s="36"/>
      <c r="S9" s="40"/>
      <c r="T9" s="57">
        <f>T5-N5</f>
        <v>0.22666666666666679</v>
      </c>
      <c r="U9" s="36"/>
      <c r="V9" s="36"/>
      <c r="W9" s="36"/>
      <c r="X9" s="36"/>
      <c r="Y9" s="40"/>
      <c r="Z9" s="57">
        <f>Z5-T5</f>
        <v>-0.19166666666666687</v>
      </c>
      <c r="AA9" s="36"/>
      <c r="AB9" s="36"/>
      <c r="AC9" s="36"/>
      <c r="AD9" s="36"/>
      <c r="AE9" s="40"/>
      <c r="AF9" s="37"/>
      <c r="AG9" s="36"/>
      <c r="AH9" s="36"/>
      <c r="AI9" s="36"/>
      <c r="AJ9" s="36"/>
      <c r="AK9" s="18"/>
    </row>
    <row r="10" spans="1:37" x14ac:dyDescent="0.3">
      <c r="A10" s="17"/>
      <c r="B10" s="20"/>
      <c r="C10" s="20"/>
      <c r="D10" s="12"/>
      <c r="E10" s="12"/>
      <c r="F10" s="17"/>
      <c r="G10" s="30"/>
      <c r="H10" s="23"/>
      <c r="I10" s="12"/>
      <c r="J10" s="24"/>
      <c r="K10" s="24"/>
      <c r="L10" s="12"/>
      <c r="M10" s="31"/>
      <c r="N10" s="12"/>
      <c r="O10" s="12"/>
      <c r="P10" s="12"/>
      <c r="Q10" s="12"/>
      <c r="R10" s="30"/>
      <c r="S10" s="32"/>
      <c r="T10" s="30"/>
      <c r="U10" s="30"/>
      <c r="V10" s="30"/>
      <c r="W10" s="30"/>
      <c r="X10" s="30"/>
      <c r="Y10" s="32"/>
      <c r="Z10" s="30"/>
      <c r="AA10" s="30"/>
      <c r="AB10" s="30"/>
      <c r="AC10" s="30"/>
      <c r="AD10" s="30"/>
      <c r="AE10" s="32"/>
      <c r="AF10" s="30"/>
      <c r="AG10" s="30"/>
      <c r="AH10" s="30"/>
      <c r="AI10" s="30"/>
      <c r="AJ10" s="30"/>
      <c r="AK10" s="18"/>
    </row>
    <row r="11" spans="1:37" x14ac:dyDescent="0.3">
      <c r="A11" s="17"/>
      <c r="B11" s="20"/>
      <c r="C11" s="20" t="s">
        <v>8</v>
      </c>
      <c r="D11" s="12" t="s">
        <v>7</v>
      </c>
      <c r="E11" s="12" t="s">
        <v>67</v>
      </c>
      <c r="F11" s="41"/>
      <c r="G11" s="22"/>
      <c r="H11" s="54">
        <f>(J11-L11)/J12</f>
        <v>1.3043478260869565</v>
      </c>
      <c r="I11" s="12" t="s">
        <v>7</v>
      </c>
      <c r="J11" s="56">
        <f>Input!C12</f>
        <v>45000</v>
      </c>
      <c r="K11" s="58" t="s">
        <v>26</v>
      </c>
      <c r="L11" s="56">
        <f>Input!C17</f>
        <v>15000</v>
      </c>
      <c r="M11" s="42"/>
      <c r="N11" s="54">
        <f>(P11-R11)/P12</f>
        <v>1.1200000000000001</v>
      </c>
      <c r="O11" s="12" t="s">
        <v>7</v>
      </c>
      <c r="P11" s="56">
        <f>Input!D12</f>
        <v>46000</v>
      </c>
      <c r="Q11" s="58" t="s">
        <v>26</v>
      </c>
      <c r="R11" s="56">
        <f>Input!D17</f>
        <v>18000</v>
      </c>
      <c r="S11" s="42"/>
      <c r="T11" s="54">
        <f>(V11-X11)/V12</f>
        <v>1.3333333333333333</v>
      </c>
      <c r="U11" s="12" t="s">
        <v>7</v>
      </c>
      <c r="V11" s="56">
        <f>Input!E12</f>
        <v>46500</v>
      </c>
      <c r="W11" s="58" t="s">
        <v>26</v>
      </c>
      <c r="X11" s="56">
        <f>Input!E17</f>
        <v>16500</v>
      </c>
      <c r="Y11" s="42"/>
      <c r="Z11" s="54">
        <f>(AB11-AD11)/AB12</f>
        <v>1.314453125</v>
      </c>
      <c r="AA11" s="12" t="s">
        <v>7</v>
      </c>
      <c r="AB11" s="56">
        <f>Input!F12</f>
        <v>48000</v>
      </c>
      <c r="AC11" s="58" t="s">
        <v>26</v>
      </c>
      <c r="AD11" s="56">
        <f>Input!F17</f>
        <v>14350</v>
      </c>
      <c r="AE11" s="42"/>
      <c r="AF11" s="54">
        <f>(AH11-AJ11)/AH12</f>
        <v>1.314453125</v>
      </c>
      <c r="AG11" s="12" t="s">
        <v>7</v>
      </c>
      <c r="AH11" s="56">
        <f>Input!G12</f>
        <v>48000</v>
      </c>
      <c r="AI11" s="58" t="s">
        <v>26</v>
      </c>
      <c r="AJ11" s="56">
        <f>Input!G17</f>
        <v>14350</v>
      </c>
      <c r="AK11" s="18"/>
    </row>
    <row r="12" spans="1:37" x14ac:dyDescent="0.3">
      <c r="A12" s="17"/>
      <c r="B12" s="20"/>
      <c r="C12" s="20"/>
      <c r="D12" s="12"/>
      <c r="E12" s="27" t="s">
        <v>4</v>
      </c>
      <c r="F12" s="21"/>
      <c r="G12" s="22"/>
      <c r="H12" s="23"/>
      <c r="I12" s="12"/>
      <c r="J12" s="188">
        <f>Input!C19</f>
        <v>23000</v>
      </c>
      <c r="K12" s="189"/>
      <c r="L12" s="189"/>
      <c r="M12" s="43"/>
      <c r="N12" s="23"/>
      <c r="O12" s="12"/>
      <c r="P12" s="188">
        <f>Input!D19</f>
        <v>25000</v>
      </c>
      <c r="Q12" s="189"/>
      <c r="R12" s="189"/>
      <c r="S12" s="43"/>
      <c r="T12" s="23"/>
      <c r="U12" s="12"/>
      <c r="V12" s="188">
        <f>Input!E19</f>
        <v>22500</v>
      </c>
      <c r="W12" s="189"/>
      <c r="X12" s="189"/>
      <c r="Y12" s="43"/>
      <c r="Z12" s="23"/>
      <c r="AA12" s="12"/>
      <c r="AB12" s="188">
        <f>Input!F19</f>
        <v>25600</v>
      </c>
      <c r="AC12" s="189"/>
      <c r="AD12" s="189"/>
      <c r="AE12" s="43"/>
      <c r="AF12" s="23"/>
      <c r="AG12" s="12"/>
      <c r="AH12" s="188">
        <f>Input!G19</f>
        <v>25600</v>
      </c>
      <c r="AI12" s="189"/>
      <c r="AJ12" s="189"/>
      <c r="AK12" s="18"/>
    </row>
    <row r="13" spans="1:37" x14ac:dyDescent="0.3">
      <c r="A13" s="17"/>
      <c r="B13" s="20"/>
      <c r="C13" s="20" t="s">
        <v>37</v>
      </c>
      <c r="D13" s="12"/>
      <c r="E13" s="12"/>
      <c r="F13" s="21"/>
      <c r="G13" s="22"/>
      <c r="H13" s="29">
        <v>7</v>
      </c>
      <c r="I13" s="12"/>
      <c r="J13" s="24"/>
      <c r="K13" s="24"/>
      <c r="L13" s="22"/>
      <c r="M13" s="25"/>
      <c r="N13" s="29">
        <v>7</v>
      </c>
      <c r="O13" s="12"/>
      <c r="P13" s="24"/>
      <c r="Q13" s="24"/>
      <c r="R13" s="22"/>
      <c r="S13" s="25"/>
      <c r="T13" s="29">
        <v>7.3</v>
      </c>
      <c r="U13" s="12"/>
      <c r="V13" s="24"/>
      <c r="W13" s="24"/>
      <c r="X13" s="22"/>
      <c r="Y13" s="25"/>
      <c r="Z13" s="29">
        <v>7.2</v>
      </c>
      <c r="AA13" s="12"/>
      <c r="AB13" s="24"/>
      <c r="AC13" s="24"/>
      <c r="AD13" s="22"/>
      <c r="AE13" s="25"/>
      <c r="AF13" s="29">
        <v>2</v>
      </c>
      <c r="AG13" s="12"/>
      <c r="AH13" s="24"/>
      <c r="AI13" s="24"/>
      <c r="AJ13" s="22"/>
      <c r="AK13" s="18"/>
    </row>
    <row r="14" spans="1:37" x14ac:dyDescent="0.3">
      <c r="A14" s="17"/>
      <c r="B14" s="20"/>
      <c r="C14" s="20" t="s">
        <v>36</v>
      </c>
      <c r="D14" s="12"/>
      <c r="E14" s="12"/>
      <c r="F14" s="21"/>
      <c r="G14" s="22"/>
      <c r="H14" s="54">
        <f>H11-H13</f>
        <v>-5.695652173913043</v>
      </c>
      <c r="I14" s="12"/>
      <c r="J14" s="24"/>
      <c r="K14" s="24"/>
      <c r="L14" s="12"/>
      <c r="M14" s="31"/>
      <c r="N14" s="54">
        <f>N11-N13</f>
        <v>-5.88</v>
      </c>
      <c r="O14" s="12"/>
      <c r="P14" s="12"/>
      <c r="Q14" s="12"/>
      <c r="R14" s="30"/>
      <c r="S14" s="32"/>
      <c r="T14" s="54">
        <f>T11-T13</f>
        <v>-5.9666666666666668</v>
      </c>
      <c r="U14" s="30"/>
      <c r="V14" s="30"/>
      <c r="W14" s="30"/>
      <c r="X14" s="30"/>
      <c r="Y14" s="32"/>
      <c r="Z14" s="54">
        <f>Z11-Z13</f>
        <v>-5.8855468750000002</v>
      </c>
      <c r="AA14" s="30"/>
      <c r="AB14" s="30"/>
      <c r="AC14" s="30"/>
      <c r="AD14" s="30"/>
      <c r="AE14" s="32"/>
      <c r="AF14" s="54">
        <f>AF11-AF13</f>
        <v>-0.685546875</v>
      </c>
      <c r="AG14" s="12"/>
      <c r="AH14" s="24"/>
      <c r="AI14" s="24"/>
      <c r="AJ14" s="22"/>
      <c r="AK14" s="18"/>
    </row>
    <row r="15" spans="1:37" x14ac:dyDescent="0.3">
      <c r="A15" s="17"/>
      <c r="B15" s="33"/>
      <c r="C15" s="33" t="s">
        <v>39</v>
      </c>
      <c r="D15" s="34"/>
      <c r="E15" s="34"/>
      <c r="F15" s="35"/>
      <c r="G15" s="36"/>
      <c r="H15" s="37"/>
      <c r="I15" s="34"/>
      <c r="J15" s="38"/>
      <c r="K15" s="38"/>
      <c r="L15" s="34"/>
      <c r="M15" s="39"/>
      <c r="N15" s="57">
        <f>N11-H11</f>
        <v>-0.18434782608695643</v>
      </c>
      <c r="O15" s="34"/>
      <c r="P15" s="34"/>
      <c r="Q15" s="34"/>
      <c r="R15" s="36"/>
      <c r="S15" s="40"/>
      <c r="T15" s="57">
        <f>T11-N11</f>
        <v>0.21333333333333315</v>
      </c>
      <c r="U15" s="36"/>
      <c r="V15" s="36"/>
      <c r="W15" s="36"/>
      <c r="X15" s="36"/>
      <c r="Y15" s="40"/>
      <c r="Z15" s="57">
        <f>Z11-T11</f>
        <v>-1.8880208333333259E-2</v>
      </c>
      <c r="AA15" s="36"/>
      <c r="AB15" s="36"/>
      <c r="AC15" s="36"/>
      <c r="AD15" s="36"/>
      <c r="AE15" s="40"/>
      <c r="AF15" s="37"/>
      <c r="AG15" s="34"/>
      <c r="AH15" s="38"/>
      <c r="AI15" s="38"/>
      <c r="AJ15" s="44"/>
      <c r="AK15" s="18"/>
    </row>
    <row r="16" spans="1:37" x14ac:dyDescent="0.3">
      <c r="A16" s="17"/>
      <c r="B16" s="20"/>
      <c r="C16" s="20"/>
      <c r="D16" s="12"/>
      <c r="E16" s="53"/>
      <c r="F16" s="21"/>
      <c r="G16" s="22"/>
      <c r="H16" s="23"/>
      <c r="I16" s="12"/>
      <c r="J16" s="24"/>
      <c r="K16" s="24"/>
      <c r="L16" s="22"/>
      <c r="M16" s="25"/>
      <c r="N16" s="23"/>
      <c r="O16" s="12"/>
      <c r="P16" s="24"/>
      <c r="Q16" s="24"/>
      <c r="R16" s="22"/>
      <c r="S16" s="25"/>
      <c r="T16" s="23"/>
      <c r="U16" s="12"/>
      <c r="V16" s="24"/>
      <c r="W16" s="24"/>
      <c r="X16" s="22"/>
      <c r="Y16" s="25"/>
      <c r="Z16" s="23"/>
      <c r="AA16" s="12"/>
      <c r="AB16" s="24"/>
      <c r="AC16" s="24"/>
      <c r="AD16" s="22"/>
      <c r="AE16" s="25"/>
      <c r="AF16" s="23"/>
      <c r="AG16" s="12"/>
      <c r="AH16" s="24"/>
      <c r="AI16" s="24"/>
      <c r="AJ16" s="22"/>
      <c r="AK16" s="18"/>
    </row>
    <row r="17" spans="1:37" x14ac:dyDescent="0.3">
      <c r="A17" s="17"/>
      <c r="B17" s="20"/>
      <c r="C17" s="190" t="s">
        <v>9</v>
      </c>
      <c r="D17" s="12" t="s">
        <v>7</v>
      </c>
      <c r="E17" s="12" t="s">
        <v>68</v>
      </c>
      <c r="F17" s="21"/>
      <c r="G17" s="22"/>
      <c r="H17" s="54">
        <f>(J17-L17)/J18</f>
        <v>0.17599999999999999</v>
      </c>
      <c r="I17" s="12" t="s">
        <v>7</v>
      </c>
      <c r="J17" s="56">
        <f>Input!C12</f>
        <v>45000</v>
      </c>
      <c r="K17" s="58" t="s">
        <v>26</v>
      </c>
      <c r="L17" s="58">
        <f>Input!C19</f>
        <v>23000</v>
      </c>
      <c r="M17" s="42"/>
      <c r="N17" s="54">
        <f>(P17-R17)/P18</f>
        <v>0.16666666666666666</v>
      </c>
      <c r="O17" s="12" t="s">
        <v>7</v>
      </c>
      <c r="P17" s="56">
        <f>Input!D12</f>
        <v>46000</v>
      </c>
      <c r="Q17" s="58" t="s">
        <v>26</v>
      </c>
      <c r="R17" s="58">
        <f>Input!D19</f>
        <v>25000</v>
      </c>
      <c r="S17" s="42"/>
      <c r="T17" s="54">
        <f>(V17-X17)/V18</f>
        <v>0.17582417582417584</v>
      </c>
      <c r="U17" s="12" t="s">
        <v>7</v>
      </c>
      <c r="V17" s="56">
        <f>Input!E12</f>
        <v>46500</v>
      </c>
      <c r="W17" s="58" t="s">
        <v>26</v>
      </c>
      <c r="X17" s="58">
        <f>Input!E19</f>
        <v>22500</v>
      </c>
      <c r="Y17" s="42"/>
      <c r="Z17" s="54">
        <f>(AB17-AD17)/AB18</f>
        <v>0.14640522875816994</v>
      </c>
      <c r="AA17" s="12" t="s">
        <v>7</v>
      </c>
      <c r="AB17" s="56">
        <f>Input!F12</f>
        <v>48000</v>
      </c>
      <c r="AC17" s="58" t="s">
        <v>26</v>
      </c>
      <c r="AD17" s="58">
        <f>Input!F19</f>
        <v>25600</v>
      </c>
      <c r="AE17" s="42"/>
      <c r="AF17" s="54">
        <f>(AH17-AJ17)/AH18</f>
        <v>0.14640522875816994</v>
      </c>
      <c r="AG17" s="12" t="s">
        <v>7</v>
      </c>
      <c r="AH17" s="56">
        <f>Input!G12</f>
        <v>48000</v>
      </c>
      <c r="AI17" s="58" t="s">
        <v>26</v>
      </c>
      <c r="AJ17" s="58">
        <f>Input!G19</f>
        <v>25600</v>
      </c>
      <c r="AK17" s="18"/>
    </row>
    <row r="18" spans="1:37" x14ac:dyDescent="0.3">
      <c r="A18" s="17"/>
      <c r="B18" s="20"/>
      <c r="C18" s="190"/>
      <c r="D18" s="12"/>
      <c r="E18" s="27" t="s">
        <v>0</v>
      </c>
      <c r="F18" s="21"/>
      <c r="G18" s="22"/>
      <c r="H18" s="23"/>
      <c r="I18" s="12"/>
      <c r="J18" s="188">
        <f>Input!C14</f>
        <v>125000</v>
      </c>
      <c r="K18" s="189"/>
      <c r="L18" s="189"/>
      <c r="M18" s="43"/>
      <c r="N18" s="23"/>
      <c r="O18" s="12"/>
      <c r="P18" s="188">
        <f>Input!D14</f>
        <v>126000</v>
      </c>
      <c r="Q18" s="189"/>
      <c r="R18" s="189"/>
      <c r="S18" s="43"/>
      <c r="T18" s="23"/>
      <c r="U18" s="12"/>
      <c r="V18" s="188">
        <f>Input!E14</f>
        <v>136500</v>
      </c>
      <c r="W18" s="189"/>
      <c r="X18" s="189"/>
      <c r="Y18" s="43"/>
      <c r="Z18" s="23"/>
      <c r="AA18" s="12"/>
      <c r="AB18" s="188">
        <f>Input!F14</f>
        <v>153000</v>
      </c>
      <c r="AC18" s="189"/>
      <c r="AD18" s="189"/>
      <c r="AE18" s="43"/>
      <c r="AF18" s="23"/>
      <c r="AG18" s="12"/>
      <c r="AH18" s="188">
        <f>Input!G14</f>
        <v>153000</v>
      </c>
      <c r="AI18" s="189"/>
      <c r="AJ18" s="189"/>
      <c r="AK18" s="18"/>
    </row>
    <row r="19" spans="1:37" x14ac:dyDescent="0.3">
      <c r="A19" s="17"/>
      <c r="B19" s="20"/>
      <c r="C19" s="20"/>
      <c r="D19" s="12"/>
      <c r="E19" s="12"/>
      <c r="F19" s="21"/>
      <c r="G19" s="22"/>
      <c r="H19" s="23"/>
      <c r="I19" s="12"/>
      <c r="J19" s="24"/>
      <c r="K19" s="24"/>
      <c r="L19" s="22"/>
      <c r="M19" s="25"/>
      <c r="N19" s="23"/>
      <c r="O19" s="12"/>
      <c r="P19" s="24"/>
      <c r="Q19" s="24"/>
      <c r="R19" s="22"/>
      <c r="S19" s="25"/>
      <c r="T19" s="23"/>
      <c r="U19" s="12"/>
      <c r="V19" s="24"/>
      <c r="W19" s="24"/>
      <c r="X19" s="22"/>
      <c r="Y19" s="25"/>
      <c r="Z19" s="23"/>
      <c r="AA19" s="12"/>
      <c r="AB19" s="24"/>
      <c r="AC19" s="24"/>
      <c r="AD19" s="22"/>
      <c r="AE19" s="25"/>
      <c r="AF19" s="23"/>
      <c r="AG19" s="12"/>
      <c r="AH19" s="24"/>
      <c r="AI19" s="24"/>
      <c r="AJ19" s="22"/>
      <c r="AK19" s="18"/>
    </row>
    <row r="20" spans="1:37" x14ac:dyDescent="0.3">
      <c r="A20" s="17"/>
      <c r="B20" s="20"/>
      <c r="C20" s="20" t="s">
        <v>37</v>
      </c>
      <c r="D20" s="12"/>
      <c r="E20" s="12"/>
      <c r="F20" s="21"/>
      <c r="G20" s="22"/>
      <c r="H20" s="29">
        <v>2</v>
      </c>
      <c r="I20" s="12"/>
      <c r="J20" s="24"/>
      <c r="K20" s="24"/>
      <c r="L20" s="22"/>
      <c r="M20" s="25"/>
      <c r="N20" s="29">
        <v>2</v>
      </c>
      <c r="O20" s="12"/>
      <c r="P20" s="24"/>
      <c r="Q20" s="24"/>
      <c r="R20" s="22"/>
      <c r="S20" s="25"/>
      <c r="T20" s="29">
        <v>2</v>
      </c>
      <c r="U20" s="12"/>
      <c r="V20" s="24"/>
      <c r="W20" s="24"/>
      <c r="X20" s="22"/>
      <c r="Y20" s="25"/>
      <c r="Z20" s="29">
        <v>2</v>
      </c>
      <c r="AA20" s="12"/>
      <c r="AB20" s="24"/>
      <c r="AC20" s="24"/>
      <c r="AD20" s="22"/>
      <c r="AE20" s="25"/>
      <c r="AF20" s="29">
        <v>2</v>
      </c>
      <c r="AG20" s="12"/>
      <c r="AH20" s="24"/>
      <c r="AI20" s="24"/>
      <c r="AJ20" s="22"/>
      <c r="AK20" s="18"/>
    </row>
    <row r="21" spans="1:37" x14ac:dyDescent="0.3">
      <c r="A21" s="17"/>
      <c r="B21" s="20"/>
      <c r="C21" s="20" t="s">
        <v>36</v>
      </c>
      <c r="D21" s="12"/>
      <c r="E21" s="12"/>
      <c r="F21" s="21"/>
      <c r="G21" s="22"/>
      <c r="H21" s="54">
        <f>H17-H20</f>
        <v>-1.8240000000000001</v>
      </c>
      <c r="I21" s="12"/>
      <c r="J21" s="24"/>
      <c r="K21" s="24"/>
      <c r="L21" s="12"/>
      <c r="M21" s="31"/>
      <c r="N21" s="54">
        <f>N17-N20</f>
        <v>-1.8333333333333333</v>
      </c>
      <c r="O21" s="12"/>
      <c r="P21" s="12"/>
      <c r="Q21" s="12"/>
      <c r="R21" s="30"/>
      <c r="S21" s="32"/>
      <c r="T21" s="54">
        <f>T17-T20</f>
        <v>-1.8241758241758241</v>
      </c>
      <c r="U21" s="30"/>
      <c r="V21" s="30"/>
      <c r="W21" s="30"/>
      <c r="X21" s="30"/>
      <c r="Y21" s="32"/>
      <c r="Z21" s="54">
        <f>Z17-Z20</f>
        <v>-1.8535947712418301</v>
      </c>
      <c r="AA21" s="30"/>
      <c r="AB21" s="30"/>
      <c r="AC21" s="30"/>
      <c r="AD21" s="30"/>
      <c r="AE21" s="32"/>
      <c r="AF21" s="54">
        <f>AF17-AF20</f>
        <v>-1.8535947712418301</v>
      </c>
      <c r="AG21" s="12"/>
      <c r="AH21" s="24"/>
      <c r="AI21" s="24"/>
      <c r="AJ21" s="22"/>
      <c r="AK21" s="18"/>
    </row>
    <row r="22" spans="1:37" x14ac:dyDescent="0.3">
      <c r="A22" s="17"/>
      <c r="B22" s="33"/>
      <c r="C22" s="33" t="s">
        <v>39</v>
      </c>
      <c r="D22" s="34"/>
      <c r="E22" s="34"/>
      <c r="F22" s="35"/>
      <c r="G22" s="36"/>
      <c r="H22" s="37"/>
      <c r="I22" s="34"/>
      <c r="J22" s="38"/>
      <c r="K22" s="38"/>
      <c r="L22" s="34"/>
      <c r="M22" s="39"/>
      <c r="N22" s="57">
        <f>N17-H17</f>
        <v>-9.3333333333333324E-3</v>
      </c>
      <c r="O22" s="34"/>
      <c r="P22" s="34"/>
      <c r="Q22" s="34"/>
      <c r="R22" s="36"/>
      <c r="S22" s="40"/>
      <c r="T22" s="57">
        <f>T17-N17</f>
        <v>9.1575091575091805E-3</v>
      </c>
      <c r="U22" s="36"/>
      <c r="V22" s="36"/>
      <c r="W22" s="36"/>
      <c r="X22" s="36"/>
      <c r="Y22" s="40"/>
      <c r="Z22" s="57">
        <f>Z17-T17</f>
        <v>-2.9418947066005896E-2</v>
      </c>
      <c r="AA22" s="36"/>
      <c r="AB22" s="36"/>
      <c r="AC22" s="36"/>
      <c r="AD22" s="36"/>
      <c r="AE22" s="40"/>
      <c r="AF22" s="37"/>
      <c r="AG22" s="34"/>
      <c r="AH22" s="38"/>
      <c r="AI22" s="38"/>
      <c r="AJ22" s="44"/>
      <c r="AK22" s="18"/>
    </row>
    <row r="23" spans="1:37" x14ac:dyDescent="0.3">
      <c r="A23" s="17"/>
      <c r="B23" s="20"/>
      <c r="C23" s="20"/>
      <c r="D23" s="12"/>
      <c r="E23" s="12"/>
      <c r="F23" s="21"/>
      <c r="G23" s="22"/>
      <c r="H23" s="23"/>
      <c r="I23" s="12"/>
      <c r="J23" s="24"/>
      <c r="K23" s="24"/>
      <c r="L23" s="22"/>
      <c r="M23" s="25"/>
      <c r="N23" s="23"/>
      <c r="O23" s="12"/>
      <c r="P23" s="24"/>
      <c r="Q23" s="24"/>
      <c r="R23" s="22"/>
      <c r="S23" s="25"/>
      <c r="T23" s="23"/>
      <c r="U23" s="12"/>
      <c r="V23" s="24"/>
      <c r="W23" s="24"/>
      <c r="X23" s="22"/>
      <c r="Y23" s="25"/>
      <c r="Z23" s="23"/>
      <c r="AA23" s="12"/>
      <c r="AB23" s="24"/>
      <c r="AC23" s="24"/>
      <c r="AD23" s="22"/>
      <c r="AE23" s="25"/>
      <c r="AF23" s="23"/>
      <c r="AG23" s="12"/>
      <c r="AH23" s="24"/>
      <c r="AI23" s="24"/>
      <c r="AJ23" s="22"/>
      <c r="AK23" s="18"/>
    </row>
    <row r="24" spans="1:37" x14ac:dyDescent="0.3">
      <c r="A24" s="17"/>
      <c r="B24" s="20"/>
      <c r="C24" s="190" t="s">
        <v>81</v>
      </c>
      <c r="D24" s="12" t="s">
        <v>7</v>
      </c>
      <c r="E24" s="12" t="s">
        <v>4</v>
      </c>
      <c r="F24" s="21"/>
      <c r="G24" s="22"/>
      <c r="H24" s="54">
        <f>J24/J25</f>
        <v>1.5333333333333334</v>
      </c>
      <c r="I24" s="12" t="s">
        <v>7</v>
      </c>
      <c r="J24" s="56">
        <f>Input!C19</f>
        <v>23000</v>
      </c>
      <c r="K24" s="24"/>
      <c r="L24" s="22"/>
      <c r="M24" s="25"/>
      <c r="N24" s="54">
        <f>P24/P25</f>
        <v>1.3888888888888888</v>
      </c>
      <c r="O24" s="12" t="s">
        <v>7</v>
      </c>
      <c r="P24" s="56">
        <f>Input!D19</f>
        <v>25000</v>
      </c>
      <c r="Q24" s="24"/>
      <c r="R24" s="22"/>
      <c r="S24" s="25"/>
      <c r="T24" s="54">
        <f>V24/V25</f>
        <v>1.3636363636363635</v>
      </c>
      <c r="U24" s="12" t="s">
        <v>7</v>
      </c>
      <c r="V24" s="56">
        <f>Input!E19</f>
        <v>22500</v>
      </c>
      <c r="W24" s="24"/>
      <c r="X24" s="22"/>
      <c r="Y24" s="25"/>
      <c r="Z24" s="54">
        <f>AB24/AB25</f>
        <v>1.7839721254355401</v>
      </c>
      <c r="AA24" s="12" t="s">
        <v>7</v>
      </c>
      <c r="AB24" s="56">
        <f>Input!F19</f>
        <v>25600</v>
      </c>
      <c r="AC24" s="24"/>
      <c r="AD24" s="22"/>
      <c r="AE24" s="25"/>
      <c r="AF24" s="54">
        <f>AH24/AH25</f>
        <v>1.7839721254355401</v>
      </c>
      <c r="AG24" s="12" t="s">
        <v>7</v>
      </c>
      <c r="AH24" s="56">
        <f>Input!G19</f>
        <v>25600</v>
      </c>
      <c r="AI24" s="24"/>
      <c r="AJ24" s="22"/>
      <c r="AK24" s="18"/>
    </row>
    <row r="25" spans="1:37" x14ac:dyDescent="0.3">
      <c r="A25" s="17"/>
      <c r="B25" s="20"/>
      <c r="C25" s="190"/>
      <c r="D25" s="12"/>
      <c r="E25" s="27" t="s">
        <v>10</v>
      </c>
      <c r="F25" s="21"/>
      <c r="G25" s="22"/>
      <c r="H25" s="23"/>
      <c r="I25" s="12"/>
      <c r="J25" s="55">
        <f>Input!C17</f>
        <v>15000</v>
      </c>
      <c r="K25" s="24"/>
      <c r="L25" s="22"/>
      <c r="M25" s="25"/>
      <c r="N25" s="23"/>
      <c r="O25" s="12"/>
      <c r="P25" s="55">
        <f>Input!D17</f>
        <v>18000</v>
      </c>
      <c r="Q25" s="24"/>
      <c r="R25" s="22"/>
      <c r="S25" s="25"/>
      <c r="T25" s="23"/>
      <c r="U25" s="12"/>
      <c r="V25" s="55">
        <f>Input!E17</f>
        <v>16500</v>
      </c>
      <c r="W25" s="24"/>
      <c r="X25" s="22"/>
      <c r="Y25" s="25"/>
      <c r="Z25" s="23"/>
      <c r="AA25" s="12"/>
      <c r="AB25" s="55">
        <f>Input!F17</f>
        <v>14350</v>
      </c>
      <c r="AC25" s="24"/>
      <c r="AD25" s="22"/>
      <c r="AE25" s="25"/>
      <c r="AF25" s="23"/>
      <c r="AG25" s="12"/>
      <c r="AH25" s="55">
        <f>Input!G17</f>
        <v>14350</v>
      </c>
      <c r="AI25" s="24"/>
      <c r="AJ25" s="22"/>
      <c r="AK25" s="18"/>
    </row>
    <row r="26" spans="1:37" x14ac:dyDescent="0.3">
      <c r="A26" s="17"/>
      <c r="B26" s="20"/>
      <c r="C26" s="45"/>
      <c r="D26" s="12"/>
      <c r="E26" s="12"/>
      <c r="F26" s="21"/>
      <c r="G26" s="22"/>
      <c r="H26" s="23"/>
      <c r="I26" s="12"/>
      <c r="J26" s="24"/>
      <c r="K26" s="24"/>
      <c r="L26" s="22"/>
      <c r="M26" s="25"/>
      <c r="N26" s="23"/>
      <c r="O26" s="12"/>
      <c r="P26" s="24"/>
      <c r="Q26" s="24"/>
      <c r="R26" s="22"/>
      <c r="S26" s="25"/>
      <c r="T26" s="23"/>
      <c r="U26" s="12"/>
      <c r="V26" s="24"/>
      <c r="W26" s="24"/>
      <c r="X26" s="22"/>
      <c r="Y26" s="25"/>
      <c r="Z26" s="23"/>
      <c r="AA26" s="12"/>
      <c r="AB26" s="24"/>
      <c r="AC26" s="24"/>
      <c r="AD26" s="22"/>
      <c r="AE26" s="25"/>
      <c r="AF26" s="23"/>
      <c r="AG26" s="12"/>
      <c r="AH26" s="24"/>
      <c r="AI26" s="24"/>
      <c r="AJ26" s="22"/>
      <c r="AK26" s="18"/>
    </row>
    <row r="27" spans="1:37" x14ac:dyDescent="0.3">
      <c r="A27" s="17"/>
      <c r="B27" s="20"/>
      <c r="C27" s="20" t="s">
        <v>37</v>
      </c>
      <c r="D27" s="12"/>
      <c r="E27" s="12"/>
      <c r="F27" s="21"/>
      <c r="G27" s="22"/>
      <c r="H27" s="29">
        <v>2</v>
      </c>
      <c r="I27" s="12"/>
      <c r="J27" s="24"/>
      <c r="K27" s="24"/>
      <c r="L27" s="22"/>
      <c r="M27" s="25"/>
      <c r="N27" s="29">
        <v>2</v>
      </c>
      <c r="O27" s="12"/>
      <c r="P27" s="24"/>
      <c r="Q27" s="24"/>
      <c r="R27" s="22"/>
      <c r="S27" s="25"/>
      <c r="T27" s="29">
        <v>2</v>
      </c>
      <c r="U27" s="12"/>
      <c r="V27" s="24"/>
      <c r="W27" s="24"/>
      <c r="X27" s="22"/>
      <c r="Y27" s="25"/>
      <c r="Z27" s="29">
        <v>2</v>
      </c>
      <c r="AA27" s="12"/>
      <c r="AB27" s="24"/>
      <c r="AC27" s="24"/>
      <c r="AD27" s="22"/>
      <c r="AE27" s="25"/>
      <c r="AF27" s="29">
        <v>2</v>
      </c>
      <c r="AG27" s="12"/>
      <c r="AH27" s="24"/>
      <c r="AI27" s="24"/>
      <c r="AJ27" s="22"/>
      <c r="AK27" s="18"/>
    </row>
    <row r="28" spans="1:37" x14ac:dyDescent="0.3">
      <c r="A28" s="17"/>
      <c r="B28" s="20"/>
      <c r="C28" s="20" t="s">
        <v>36</v>
      </c>
      <c r="D28" s="12"/>
      <c r="E28" s="12"/>
      <c r="F28" s="21"/>
      <c r="G28" s="22"/>
      <c r="H28" s="54">
        <f>H24-H27</f>
        <v>-0.46666666666666656</v>
      </c>
      <c r="I28" s="12"/>
      <c r="J28" s="24"/>
      <c r="K28" s="24"/>
      <c r="L28" s="12"/>
      <c r="M28" s="31"/>
      <c r="N28" s="54">
        <f>N24-N27</f>
        <v>-0.61111111111111116</v>
      </c>
      <c r="O28" s="12"/>
      <c r="P28" s="12"/>
      <c r="Q28" s="12"/>
      <c r="R28" s="30"/>
      <c r="S28" s="32"/>
      <c r="T28" s="54">
        <f>T24-T27</f>
        <v>-0.63636363636363646</v>
      </c>
      <c r="U28" s="30"/>
      <c r="V28" s="30"/>
      <c r="W28" s="30"/>
      <c r="X28" s="30"/>
      <c r="Y28" s="32"/>
      <c r="Z28" s="54">
        <f>Z24-Z27</f>
        <v>-0.21602787456445993</v>
      </c>
      <c r="AA28" s="30"/>
      <c r="AB28" s="30"/>
      <c r="AC28" s="30"/>
      <c r="AD28" s="30"/>
      <c r="AE28" s="32"/>
      <c r="AF28" s="54">
        <f>AF24-AF27</f>
        <v>-0.21602787456445993</v>
      </c>
      <c r="AG28" s="12"/>
      <c r="AH28" s="24"/>
      <c r="AI28" s="24"/>
      <c r="AJ28" s="22"/>
      <c r="AK28" s="18"/>
    </row>
    <row r="29" spans="1:37" x14ac:dyDescent="0.3">
      <c r="A29" s="17"/>
      <c r="B29" s="33"/>
      <c r="C29" s="33" t="s">
        <v>39</v>
      </c>
      <c r="D29" s="34"/>
      <c r="E29" s="34"/>
      <c r="F29" s="35"/>
      <c r="G29" s="36"/>
      <c r="H29" s="37"/>
      <c r="I29" s="34"/>
      <c r="J29" s="38"/>
      <c r="K29" s="38"/>
      <c r="L29" s="34"/>
      <c r="M29" s="39"/>
      <c r="N29" s="57">
        <f>N24-H24</f>
        <v>-0.1444444444444446</v>
      </c>
      <c r="O29" s="34"/>
      <c r="P29" s="34"/>
      <c r="Q29" s="34"/>
      <c r="R29" s="36"/>
      <c r="S29" s="40"/>
      <c r="T29" s="57">
        <f>T24-N24</f>
        <v>-2.5252525252525304E-2</v>
      </c>
      <c r="U29" s="36"/>
      <c r="V29" s="36"/>
      <c r="W29" s="36"/>
      <c r="X29" s="36"/>
      <c r="Y29" s="40"/>
      <c r="Z29" s="57">
        <f>Z24-T24</f>
        <v>0.42033576179917653</v>
      </c>
      <c r="AA29" s="36"/>
      <c r="AB29" s="36"/>
      <c r="AC29" s="36"/>
      <c r="AD29" s="36"/>
      <c r="AE29" s="40"/>
      <c r="AF29" s="37"/>
      <c r="AG29" s="34"/>
      <c r="AH29" s="38"/>
      <c r="AI29" s="38"/>
      <c r="AJ29" s="44"/>
      <c r="AK29" s="18"/>
    </row>
    <row r="30" spans="1:37" x14ac:dyDescent="0.3">
      <c r="A30" s="17"/>
      <c r="B30" s="20"/>
      <c r="C30" s="20"/>
      <c r="D30" s="12"/>
      <c r="E30" s="12"/>
      <c r="F30" s="21"/>
      <c r="G30" s="22"/>
      <c r="H30" s="23"/>
      <c r="I30" s="12"/>
      <c r="J30" s="24"/>
      <c r="K30" s="24"/>
      <c r="L30" s="22"/>
      <c r="M30" s="25"/>
      <c r="N30" s="23"/>
      <c r="O30" s="12"/>
      <c r="P30" s="24"/>
      <c r="Q30" s="24"/>
      <c r="R30" s="22"/>
      <c r="S30" s="25"/>
      <c r="T30" s="23"/>
      <c r="U30" s="12"/>
      <c r="V30" s="24"/>
      <c r="W30" s="24"/>
      <c r="X30" s="22"/>
      <c r="Y30" s="25"/>
      <c r="Z30" s="23"/>
      <c r="AA30" s="12"/>
      <c r="AB30" s="24"/>
      <c r="AC30" s="24"/>
      <c r="AD30" s="22"/>
      <c r="AE30" s="25"/>
      <c r="AF30" s="23"/>
      <c r="AG30" s="12"/>
      <c r="AH30" s="24"/>
      <c r="AI30" s="24"/>
      <c r="AJ30" s="22"/>
      <c r="AK30" s="18"/>
    </row>
    <row r="31" spans="1:37" x14ac:dyDescent="0.3">
      <c r="A31" s="17"/>
      <c r="B31" s="20"/>
      <c r="C31" s="20" t="s">
        <v>16</v>
      </c>
      <c r="D31" s="12" t="s">
        <v>7</v>
      </c>
      <c r="E31" s="12" t="s">
        <v>62</v>
      </c>
      <c r="F31" s="21"/>
      <c r="G31" s="22"/>
      <c r="H31" s="54">
        <f>J31/J32</f>
        <v>0.65217391304347827</v>
      </c>
      <c r="I31" s="12" t="s">
        <v>7</v>
      </c>
      <c r="J31" s="56">
        <f>Input!C16</f>
        <v>15000</v>
      </c>
      <c r="K31" s="24"/>
      <c r="L31" s="22"/>
      <c r="M31" s="25"/>
      <c r="N31" s="54">
        <f>P31/P32</f>
        <v>0.72</v>
      </c>
      <c r="O31" s="12" t="s">
        <v>7</v>
      </c>
      <c r="P31" s="56">
        <f>Input!D16</f>
        <v>18000</v>
      </c>
      <c r="Q31" s="24"/>
      <c r="R31" s="22"/>
      <c r="S31" s="25"/>
      <c r="T31" s="54">
        <f>V31/V32</f>
        <v>0.73333333333333328</v>
      </c>
      <c r="U31" s="12" t="s">
        <v>7</v>
      </c>
      <c r="V31" s="56">
        <f>Input!E16</f>
        <v>16500</v>
      </c>
      <c r="W31" s="24"/>
      <c r="X31" s="22"/>
      <c r="Y31" s="25"/>
      <c r="Z31" s="54">
        <f>AB31/AB32</f>
        <v>0.560546875</v>
      </c>
      <c r="AA31" s="12" t="s">
        <v>7</v>
      </c>
      <c r="AB31" s="56">
        <f>Input!F16</f>
        <v>14350</v>
      </c>
      <c r="AC31" s="24"/>
      <c r="AD31" s="22"/>
      <c r="AE31" s="25"/>
      <c r="AF31" s="54">
        <f>AH31/AH32</f>
        <v>0.560546875</v>
      </c>
      <c r="AG31" s="12" t="s">
        <v>7</v>
      </c>
      <c r="AH31" s="56">
        <f>Input!G16</f>
        <v>14350</v>
      </c>
      <c r="AI31" s="24"/>
      <c r="AJ31" s="22"/>
      <c r="AK31" s="18"/>
    </row>
    <row r="32" spans="1:37" x14ac:dyDescent="0.3">
      <c r="A32" s="17"/>
      <c r="B32" s="20"/>
      <c r="C32" s="20"/>
      <c r="D32" s="12"/>
      <c r="E32" s="27" t="s">
        <v>4</v>
      </c>
      <c r="F32" s="21"/>
      <c r="G32" s="22"/>
      <c r="H32" s="23"/>
      <c r="I32" s="12"/>
      <c r="J32" s="55">
        <f>Input!C19</f>
        <v>23000</v>
      </c>
      <c r="K32" s="24"/>
      <c r="L32" s="22"/>
      <c r="M32" s="25"/>
      <c r="N32" s="23"/>
      <c r="O32" s="12"/>
      <c r="P32" s="55">
        <f>Input!D19</f>
        <v>25000</v>
      </c>
      <c r="Q32" s="24"/>
      <c r="R32" s="22"/>
      <c r="S32" s="25"/>
      <c r="T32" s="23"/>
      <c r="U32" s="12"/>
      <c r="V32" s="55">
        <f>Input!E19</f>
        <v>22500</v>
      </c>
      <c r="W32" s="24"/>
      <c r="X32" s="22"/>
      <c r="Y32" s="25"/>
      <c r="Z32" s="23"/>
      <c r="AA32" s="12"/>
      <c r="AB32" s="55">
        <f>Input!F19</f>
        <v>25600</v>
      </c>
      <c r="AC32" s="24"/>
      <c r="AD32" s="22"/>
      <c r="AE32" s="25"/>
      <c r="AF32" s="23"/>
      <c r="AG32" s="12"/>
      <c r="AH32" s="55">
        <f>Input!G19</f>
        <v>25600</v>
      </c>
      <c r="AI32" s="24"/>
      <c r="AJ32" s="22"/>
      <c r="AK32" s="18"/>
    </row>
    <row r="33" spans="1:37" x14ac:dyDescent="0.3">
      <c r="A33" s="17"/>
      <c r="B33" s="20"/>
      <c r="C33" s="20" t="s">
        <v>37</v>
      </c>
      <c r="D33" s="12"/>
      <c r="E33" s="12"/>
      <c r="F33" s="21"/>
      <c r="G33" s="22"/>
      <c r="H33" s="29">
        <v>2</v>
      </c>
      <c r="I33" s="12"/>
      <c r="J33" s="24"/>
      <c r="K33" s="24"/>
      <c r="L33" s="22"/>
      <c r="M33" s="25"/>
      <c r="N33" s="29">
        <v>2</v>
      </c>
      <c r="O33" s="12"/>
      <c r="P33" s="24"/>
      <c r="Q33" s="24"/>
      <c r="R33" s="22"/>
      <c r="S33" s="25"/>
      <c r="T33" s="29">
        <v>2</v>
      </c>
      <c r="U33" s="12"/>
      <c r="V33" s="24"/>
      <c r="W33" s="24"/>
      <c r="X33" s="22"/>
      <c r="Y33" s="25"/>
      <c r="Z33" s="29">
        <v>2</v>
      </c>
      <c r="AA33" s="12"/>
      <c r="AB33" s="24"/>
      <c r="AC33" s="24"/>
      <c r="AD33" s="22"/>
      <c r="AE33" s="25"/>
      <c r="AF33" s="29">
        <v>2</v>
      </c>
      <c r="AG33" s="12"/>
      <c r="AH33" s="24"/>
      <c r="AI33" s="24"/>
      <c r="AJ33" s="22"/>
      <c r="AK33" s="18"/>
    </row>
    <row r="34" spans="1:37" x14ac:dyDescent="0.3">
      <c r="A34" s="17"/>
      <c r="B34" s="20"/>
      <c r="C34" s="20" t="s">
        <v>36</v>
      </c>
      <c r="D34" s="12"/>
      <c r="E34" s="12"/>
      <c r="F34" s="21"/>
      <c r="G34" s="22"/>
      <c r="H34" s="54">
        <f>H31-H33</f>
        <v>-1.3478260869565217</v>
      </c>
      <c r="I34" s="12"/>
      <c r="J34" s="24"/>
      <c r="K34" s="24"/>
      <c r="L34" s="12"/>
      <c r="M34" s="31"/>
      <c r="N34" s="54">
        <f>N31-N33</f>
        <v>-1.28</v>
      </c>
      <c r="O34" s="12"/>
      <c r="P34" s="12"/>
      <c r="Q34" s="12"/>
      <c r="R34" s="30"/>
      <c r="S34" s="32"/>
      <c r="T34" s="54">
        <f>T31-T33</f>
        <v>-1.2666666666666666</v>
      </c>
      <c r="U34" s="30"/>
      <c r="V34" s="30"/>
      <c r="W34" s="30"/>
      <c r="X34" s="30"/>
      <c r="Y34" s="32"/>
      <c r="Z34" s="54">
        <f>Z31-Z33</f>
        <v>-1.439453125</v>
      </c>
      <c r="AA34" s="30"/>
      <c r="AB34" s="30"/>
      <c r="AC34" s="30"/>
      <c r="AD34" s="30"/>
      <c r="AE34" s="32"/>
      <c r="AF34" s="54">
        <f>AF31-AF33</f>
        <v>-1.439453125</v>
      </c>
      <c r="AG34" s="12"/>
      <c r="AH34" s="24"/>
      <c r="AI34" s="24"/>
      <c r="AJ34" s="22"/>
      <c r="AK34" s="18"/>
    </row>
    <row r="35" spans="1:37" x14ac:dyDescent="0.3">
      <c r="A35" s="17"/>
      <c r="B35" s="33"/>
      <c r="C35" s="33" t="s">
        <v>39</v>
      </c>
      <c r="D35" s="34"/>
      <c r="E35" s="34"/>
      <c r="F35" s="35"/>
      <c r="G35" s="36"/>
      <c r="H35" s="37"/>
      <c r="I35" s="34"/>
      <c r="J35" s="38"/>
      <c r="K35" s="38"/>
      <c r="L35" s="34"/>
      <c r="M35" s="39"/>
      <c r="N35" s="57">
        <f>N31-H31</f>
        <v>6.7826086956521703E-2</v>
      </c>
      <c r="O35" s="34"/>
      <c r="P35" s="34"/>
      <c r="Q35" s="34"/>
      <c r="R35" s="36"/>
      <c r="S35" s="40"/>
      <c r="T35" s="57">
        <f>T31-N31</f>
        <v>1.3333333333333308E-2</v>
      </c>
      <c r="U35" s="36"/>
      <c r="V35" s="36"/>
      <c r="W35" s="36"/>
      <c r="X35" s="36"/>
      <c r="Y35" s="40"/>
      <c r="Z35" s="57">
        <f>Z31-T31</f>
        <v>-0.17278645833333328</v>
      </c>
      <c r="AA35" s="36"/>
      <c r="AB35" s="36"/>
      <c r="AC35" s="36"/>
      <c r="AD35" s="36"/>
      <c r="AE35" s="40"/>
      <c r="AF35" s="37"/>
      <c r="AG35" s="34"/>
      <c r="AH35" s="38"/>
      <c r="AI35" s="38"/>
      <c r="AJ35" s="44"/>
      <c r="AK35" s="18"/>
    </row>
    <row r="36" spans="1:37" x14ac:dyDescent="0.3">
      <c r="A36" s="17"/>
      <c r="B36" s="20"/>
      <c r="C36" s="20"/>
      <c r="D36" s="12"/>
      <c r="E36" s="12"/>
      <c r="F36" s="21"/>
      <c r="G36" s="22"/>
      <c r="H36" s="23"/>
      <c r="I36" s="12"/>
      <c r="J36" s="24"/>
      <c r="K36" s="24"/>
      <c r="L36" s="22"/>
      <c r="M36" s="25"/>
      <c r="N36" s="23"/>
      <c r="O36" s="12"/>
      <c r="P36" s="24"/>
      <c r="Q36" s="24"/>
      <c r="R36" s="22"/>
      <c r="S36" s="25"/>
      <c r="T36" s="23"/>
      <c r="U36" s="12"/>
      <c r="V36" s="24"/>
      <c r="W36" s="24"/>
      <c r="X36" s="22"/>
      <c r="Y36" s="25"/>
      <c r="Z36" s="23"/>
      <c r="AA36" s="12"/>
      <c r="AB36" s="24"/>
      <c r="AC36" s="24"/>
      <c r="AD36" s="22"/>
      <c r="AE36" s="25"/>
      <c r="AF36" s="23"/>
      <c r="AG36" s="12"/>
      <c r="AH36" s="24"/>
      <c r="AI36" s="24"/>
      <c r="AJ36" s="22"/>
      <c r="AK36" s="18"/>
    </row>
    <row r="37" spans="1:37" x14ac:dyDescent="0.3">
      <c r="A37" s="17"/>
      <c r="B37" s="20"/>
      <c r="C37" s="20" t="s">
        <v>18</v>
      </c>
      <c r="D37" s="12" t="s">
        <v>7</v>
      </c>
      <c r="E37" s="12" t="s">
        <v>22</v>
      </c>
      <c r="F37" s="21"/>
      <c r="G37" s="22"/>
      <c r="H37" s="54">
        <f>J37/J38</f>
        <v>0.88311688311688308</v>
      </c>
      <c r="I37" s="12" t="s">
        <v>7</v>
      </c>
      <c r="J37" s="56">
        <f>Input!C31</f>
        <v>68000</v>
      </c>
      <c r="K37" s="24"/>
      <c r="L37" s="22"/>
      <c r="M37" s="25"/>
      <c r="N37" s="54">
        <f>P37/P38</f>
        <v>0.77272727272727271</v>
      </c>
      <c r="O37" s="12" t="s">
        <v>7</v>
      </c>
      <c r="P37" s="56">
        <f>Input!D31</f>
        <v>68000</v>
      </c>
      <c r="Q37" s="24"/>
      <c r="R37" s="22"/>
      <c r="S37" s="25"/>
      <c r="T37" s="54">
        <f>V37/V38</f>
        <v>1.0059171597633136</v>
      </c>
      <c r="U37" s="12" t="s">
        <v>7</v>
      </c>
      <c r="V37" s="56">
        <f>Input!E31</f>
        <v>68000</v>
      </c>
      <c r="W37" s="24"/>
      <c r="X37" s="22"/>
      <c r="Y37" s="25"/>
      <c r="Z37" s="54">
        <f>AB37/AB38</f>
        <v>1.1929824561403508</v>
      </c>
      <c r="AA37" s="12" t="s">
        <v>7</v>
      </c>
      <c r="AB37" s="56">
        <f>Input!F31</f>
        <v>68000</v>
      </c>
      <c r="AC37" s="24"/>
      <c r="AD37" s="22"/>
      <c r="AE37" s="25"/>
      <c r="AF37" s="54">
        <f>AH37/AH38</f>
        <v>0.93922651933701662</v>
      </c>
      <c r="AG37" s="12" t="s">
        <v>7</v>
      </c>
      <c r="AH37" s="56">
        <f>Input!G31</f>
        <v>272000</v>
      </c>
      <c r="AI37" s="24"/>
      <c r="AJ37" s="22"/>
      <c r="AK37" s="18"/>
    </row>
    <row r="38" spans="1:37" x14ac:dyDescent="0.3">
      <c r="A38" s="17"/>
      <c r="B38" s="20"/>
      <c r="C38" s="20"/>
      <c r="D38" s="12"/>
      <c r="E38" s="27" t="s">
        <v>23</v>
      </c>
      <c r="F38" s="21"/>
      <c r="G38" s="22"/>
      <c r="H38" s="23"/>
      <c r="I38" s="12"/>
      <c r="J38" s="55">
        <f>Input!C32</f>
        <v>77000</v>
      </c>
      <c r="K38" s="24"/>
      <c r="L38" s="22"/>
      <c r="M38" s="25"/>
      <c r="N38" s="23"/>
      <c r="O38" s="12"/>
      <c r="P38" s="55">
        <f>Input!D32</f>
        <v>88000</v>
      </c>
      <c r="Q38" s="24"/>
      <c r="R38" s="22"/>
      <c r="S38" s="25"/>
      <c r="T38" s="23"/>
      <c r="U38" s="12"/>
      <c r="V38" s="55">
        <f>Input!E32</f>
        <v>67600</v>
      </c>
      <c r="W38" s="24"/>
      <c r="X38" s="22"/>
      <c r="Y38" s="25"/>
      <c r="Z38" s="23"/>
      <c r="AA38" s="12"/>
      <c r="AB38" s="55">
        <f>Input!F32</f>
        <v>57000</v>
      </c>
      <c r="AC38" s="24"/>
      <c r="AD38" s="22"/>
      <c r="AE38" s="25"/>
      <c r="AF38" s="23"/>
      <c r="AG38" s="12"/>
      <c r="AH38" s="55">
        <f>Input!G32</f>
        <v>289600</v>
      </c>
      <c r="AI38" s="24"/>
      <c r="AJ38" s="22"/>
      <c r="AK38" s="18"/>
    </row>
    <row r="39" spans="1:37" x14ac:dyDescent="0.3">
      <c r="A39" s="17"/>
      <c r="B39" s="20"/>
      <c r="C39" s="20" t="s">
        <v>37</v>
      </c>
      <c r="D39" s="12"/>
      <c r="E39" s="12"/>
      <c r="F39" s="21"/>
      <c r="G39" s="22"/>
      <c r="H39" s="29">
        <v>2</v>
      </c>
      <c r="I39" s="12"/>
      <c r="J39" s="24"/>
      <c r="K39" s="24"/>
      <c r="L39" s="22"/>
      <c r="M39" s="25"/>
      <c r="N39" s="29">
        <v>2</v>
      </c>
      <c r="O39" s="12"/>
      <c r="P39" s="24"/>
      <c r="Q39" s="24"/>
      <c r="R39" s="22"/>
      <c r="S39" s="25"/>
      <c r="T39" s="29">
        <v>2</v>
      </c>
      <c r="U39" s="12"/>
      <c r="V39" s="24"/>
      <c r="W39" s="24"/>
      <c r="X39" s="22"/>
      <c r="Y39" s="25"/>
      <c r="Z39" s="29">
        <v>2</v>
      </c>
      <c r="AA39" s="12"/>
      <c r="AB39" s="24"/>
      <c r="AC39" s="24"/>
      <c r="AD39" s="22"/>
      <c r="AE39" s="25"/>
      <c r="AF39" s="29">
        <v>2</v>
      </c>
      <c r="AG39" s="12"/>
      <c r="AH39" s="24"/>
      <c r="AI39" s="24"/>
      <c r="AJ39" s="22"/>
      <c r="AK39" s="18"/>
    </row>
    <row r="40" spans="1:37" x14ac:dyDescent="0.3">
      <c r="A40" s="17"/>
      <c r="B40" s="20"/>
      <c r="C40" s="20" t="s">
        <v>36</v>
      </c>
      <c r="D40" s="12"/>
      <c r="E40" s="12"/>
      <c r="F40" s="21"/>
      <c r="G40" s="22"/>
      <c r="H40" s="54">
        <f>H37-H39</f>
        <v>-1.116883116883117</v>
      </c>
      <c r="I40" s="12"/>
      <c r="J40" s="24"/>
      <c r="K40" s="24"/>
      <c r="L40" s="12"/>
      <c r="M40" s="31"/>
      <c r="N40" s="54">
        <f>N37-N39</f>
        <v>-1.2272727272727273</v>
      </c>
      <c r="O40" s="12"/>
      <c r="P40" s="12"/>
      <c r="Q40" s="12"/>
      <c r="R40" s="30"/>
      <c r="S40" s="32"/>
      <c r="T40" s="54">
        <f>T37-T39</f>
        <v>-0.99408284023668636</v>
      </c>
      <c r="U40" s="30"/>
      <c r="V40" s="30"/>
      <c r="W40" s="30"/>
      <c r="X40" s="30"/>
      <c r="Y40" s="32"/>
      <c r="Z40" s="54">
        <f>Z37-Z39</f>
        <v>-0.80701754385964919</v>
      </c>
      <c r="AA40" s="30"/>
      <c r="AB40" s="30"/>
      <c r="AC40" s="30"/>
      <c r="AD40" s="30"/>
      <c r="AE40" s="32"/>
      <c r="AF40" s="54">
        <f>AF37-AF39</f>
        <v>-1.0607734806629834</v>
      </c>
      <c r="AG40" s="12"/>
      <c r="AH40" s="24"/>
      <c r="AI40" s="24"/>
      <c r="AJ40" s="22"/>
      <c r="AK40" s="18"/>
    </row>
    <row r="41" spans="1:37" x14ac:dyDescent="0.3">
      <c r="A41" s="17"/>
      <c r="B41" s="33"/>
      <c r="C41" s="33" t="s">
        <v>39</v>
      </c>
      <c r="D41" s="34"/>
      <c r="E41" s="34"/>
      <c r="F41" s="35"/>
      <c r="G41" s="36"/>
      <c r="H41" s="37"/>
      <c r="I41" s="34"/>
      <c r="J41" s="38"/>
      <c r="K41" s="38"/>
      <c r="L41" s="34"/>
      <c r="M41" s="39"/>
      <c r="N41" s="57">
        <f>N37-H37</f>
        <v>-0.11038961038961037</v>
      </c>
      <c r="O41" s="34"/>
      <c r="P41" s="34"/>
      <c r="Q41" s="34"/>
      <c r="R41" s="36"/>
      <c r="S41" s="40"/>
      <c r="T41" s="57">
        <f>T37-N37</f>
        <v>0.23318988703604093</v>
      </c>
      <c r="U41" s="36"/>
      <c r="V41" s="36"/>
      <c r="W41" s="36"/>
      <c r="X41" s="36"/>
      <c r="Y41" s="40"/>
      <c r="Z41" s="57">
        <f>Z37-T37</f>
        <v>0.18706529637703717</v>
      </c>
      <c r="AA41" s="36"/>
      <c r="AB41" s="36"/>
      <c r="AC41" s="36"/>
      <c r="AD41" s="36"/>
      <c r="AE41" s="40"/>
      <c r="AF41" s="37"/>
      <c r="AG41" s="34"/>
      <c r="AH41" s="38"/>
      <c r="AI41" s="38"/>
      <c r="AJ41" s="44"/>
      <c r="AK41" s="18"/>
    </row>
    <row r="42" spans="1:37" x14ac:dyDescent="0.3">
      <c r="A42" s="17"/>
      <c r="B42" s="20"/>
      <c r="C42" s="20"/>
      <c r="D42" s="12"/>
      <c r="E42" s="12"/>
      <c r="F42" s="21"/>
      <c r="G42" s="22"/>
      <c r="H42" s="23"/>
      <c r="I42" s="12"/>
      <c r="J42" s="24"/>
      <c r="K42" s="24"/>
      <c r="L42" s="22"/>
      <c r="M42" s="25"/>
      <c r="N42" s="23"/>
      <c r="O42" s="12"/>
      <c r="P42" s="24"/>
      <c r="Q42" s="24"/>
      <c r="R42" s="22"/>
      <c r="S42" s="25"/>
      <c r="T42" s="23"/>
      <c r="U42" s="12"/>
      <c r="V42" s="24"/>
      <c r="W42" s="24"/>
      <c r="X42" s="22"/>
      <c r="Y42" s="25"/>
      <c r="Z42" s="23"/>
      <c r="AA42" s="12"/>
      <c r="AB42" s="24"/>
      <c r="AC42" s="24"/>
      <c r="AD42" s="22"/>
      <c r="AE42" s="25"/>
      <c r="AF42" s="23"/>
      <c r="AG42" s="12"/>
      <c r="AH42" s="24"/>
      <c r="AI42" s="24"/>
      <c r="AJ42" s="22"/>
      <c r="AK42" s="18"/>
    </row>
    <row r="43" spans="1:37" x14ac:dyDescent="0.3">
      <c r="A43" s="46"/>
      <c r="B43" s="22" t="s">
        <v>100</v>
      </c>
      <c r="D43" s="30"/>
      <c r="E43" s="30"/>
      <c r="F43" s="21"/>
      <c r="G43" s="22"/>
      <c r="H43" s="23"/>
      <c r="I43" s="12"/>
      <c r="J43" s="24"/>
      <c r="K43" s="24"/>
      <c r="L43" s="22"/>
      <c r="M43" s="25"/>
      <c r="N43" s="23"/>
      <c r="O43" s="12"/>
      <c r="P43" s="24"/>
      <c r="Q43" s="24"/>
      <c r="R43" s="22"/>
      <c r="S43" s="25"/>
      <c r="T43" s="23"/>
      <c r="U43" s="12"/>
      <c r="V43" s="24"/>
      <c r="W43" s="24"/>
      <c r="X43" s="22"/>
      <c r="Y43" s="25"/>
      <c r="Z43" s="23"/>
      <c r="AA43" s="12"/>
      <c r="AB43" s="24"/>
      <c r="AC43" s="24"/>
      <c r="AD43" s="22"/>
      <c r="AE43" s="25"/>
      <c r="AF43" s="23"/>
      <c r="AG43" s="12"/>
      <c r="AH43" s="24"/>
      <c r="AI43" s="24"/>
      <c r="AJ43" s="22"/>
      <c r="AK43" s="18"/>
    </row>
    <row r="44" spans="1:37" x14ac:dyDescent="0.3">
      <c r="A44" s="17"/>
      <c r="B44" s="20"/>
      <c r="C44" s="20"/>
      <c r="D44" s="12"/>
      <c r="E44" s="12"/>
      <c r="F44" s="17"/>
      <c r="G44" s="30"/>
      <c r="H44" s="23"/>
      <c r="I44" s="12"/>
      <c r="J44" s="24"/>
      <c r="K44" s="24"/>
      <c r="L44" s="12"/>
      <c r="M44" s="31"/>
      <c r="N44" s="23"/>
      <c r="O44" s="12"/>
      <c r="P44" s="24"/>
      <c r="Q44" s="24"/>
      <c r="R44" s="12"/>
      <c r="S44" s="31"/>
      <c r="T44" s="23"/>
      <c r="U44" s="12"/>
      <c r="V44" s="24"/>
      <c r="W44" s="24"/>
      <c r="X44" s="12"/>
      <c r="Y44" s="31"/>
      <c r="Z44" s="23"/>
      <c r="AA44" s="12"/>
      <c r="AB44" s="24"/>
      <c r="AC44" s="24"/>
      <c r="AD44" s="12"/>
      <c r="AE44" s="31"/>
      <c r="AF44" s="23"/>
      <c r="AG44" s="12"/>
      <c r="AH44" s="24"/>
      <c r="AI44" s="24"/>
      <c r="AJ44" s="12"/>
      <c r="AK44" s="18"/>
    </row>
    <row r="45" spans="1:37" x14ac:dyDescent="0.3">
      <c r="A45" s="17"/>
      <c r="B45" s="20"/>
      <c r="C45" s="190" t="s">
        <v>79</v>
      </c>
      <c r="D45" s="12" t="s">
        <v>7</v>
      </c>
      <c r="E45" s="12" t="s">
        <v>78</v>
      </c>
      <c r="F45" s="17"/>
      <c r="G45" s="30"/>
      <c r="H45" s="54">
        <f>J45/J46</f>
        <v>0.12413793103448276</v>
      </c>
      <c r="I45" s="12" t="s">
        <v>7</v>
      </c>
      <c r="J45" s="56">
        <f>Input!C33</f>
        <v>18000</v>
      </c>
      <c r="K45" s="24"/>
      <c r="L45" s="12"/>
      <c r="M45" s="31"/>
      <c r="N45" s="54">
        <f>P45/P46</f>
        <v>0.11538461538461539</v>
      </c>
      <c r="O45" s="12" t="s">
        <v>7</v>
      </c>
      <c r="P45" s="56">
        <f>Input!D33</f>
        <v>18000</v>
      </c>
      <c r="Q45" s="24"/>
      <c r="R45" s="12"/>
      <c r="S45" s="31"/>
      <c r="T45" s="54">
        <f>V45/V46</f>
        <v>0.13274336283185842</v>
      </c>
      <c r="U45" s="12" t="s">
        <v>7</v>
      </c>
      <c r="V45" s="56">
        <f>Input!E33</f>
        <v>18000</v>
      </c>
      <c r="W45" s="24"/>
      <c r="X45" s="12"/>
      <c r="Y45" s="31"/>
      <c r="Z45" s="54">
        <f>AB45/AB46</f>
        <v>0.14399999999999999</v>
      </c>
      <c r="AA45" s="12" t="s">
        <v>7</v>
      </c>
      <c r="AB45" s="56">
        <f>Input!F33</f>
        <v>18000</v>
      </c>
      <c r="AC45" s="24"/>
      <c r="AD45" s="12"/>
      <c r="AE45" s="31"/>
      <c r="AF45" s="54">
        <f>AH45/AH46</f>
        <v>0.12820512820512819</v>
      </c>
      <c r="AG45" s="12" t="s">
        <v>7</v>
      </c>
      <c r="AH45" s="56">
        <f>Input!G33</f>
        <v>72000</v>
      </c>
      <c r="AI45" s="24"/>
      <c r="AJ45" s="12"/>
      <c r="AK45" s="18"/>
    </row>
    <row r="46" spans="1:37" x14ac:dyDescent="0.3">
      <c r="A46" s="17"/>
      <c r="B46" s="20"/>
      <c r="C46" s="190"/>
      <c r="D46" s="12"/>
      <c r="E46" s="27" t="s">
        <v>27</v>
      </c>
      <c r="F46" s="17"/>
      <c r="G46" s="30"/>
      <c r="H46" s="23"/>
      <c r="I46" s="12"/>
      <c r="J46" s="55">
        <f>Input!C30</f>
        <v>145000</v>
      </c>
      <c r="K46" s="24"/>
      <c r="L46" s="12"/>
      <c r="M46" s="31"/>
      <c r="N46" s="23"/>
      <c r="O46" s="12"/>
      <c r="P46" s="55">
        <f>Input!D30</f>
        <v>156000</v>
      </c>
      <c r="Q46" s="24"/>
      <c r="R46" s="12"/>
      <c r="S46" s="31"/>
      <c r="T46" s="23"/>
      <c r="U46" s="12"/>
      <c r="V46" s="55">
        <f>Input!E30</f>
        <v>135600</v>
      </c>
      <c r="W46" s="24"/>
      <c r="X46" s="12"/>
      <c r="Y46" s="31"/>
      <c r="Z46" s="23"/>
      <c r="AA46" s="12"/>
      <c r="AB46" s="55">
        <f>Input!F30</f>
        <v>125000</v>
      </c>
      <c r="AC46" s="24"/>
      <c r="AD46" s="12"/>
      <c r="AE46" s="31"/>
      <c r="AF46" s="23"/>
      <c r="AG46" s="12"/>
      <c r="AH46" s="55">
        <f>Input!G30</f>
        <v>561600</v>
      </c>
      <c r="AI46" s="24"/>
      <c r="AJ46" s="12"/>
      <c r="AK46" s="18"/>
    </row>
    <row r="47" spans="1:37" x14ac:dyDescent="0.3">
      <c r="A47" s="17"/>
      <c r="B47" s="20"/>
      <c r="C47" s="45"/>
      <c r="D47" s="12"/>
      <c r="E47" s="12"/>
      <c r="F47" s="17"/>
      <c r="G47" s="30"/>
      <c r="H47" s="23"/>
      <c r="I47" s="12"/>
      <c r="J47" s="24"/>
      <c r="K47" s="24"/>
      <c r="L47" s="12"/>
      <c r="M47" s="31"/>
      <c r="N47" s="23"/>
      <c r="O47" s="12"/>
      <c r="P47" s="24"/>
      <c r="Q47" s="24"/>
      <c r="R47" s="12"/>
      <c r="S47" s="31"/>
      <c r="T47" s="23"/>
      <c r="U47" s="12"/>
      <c r="V47" s="24"/>
      <c r="W47" s="24"/>
      <c r="X47" s="12"/>
      <c r="Y47" s="31"/>
      <c r="Z47" s="23"/>
      <c r="AA47" s="12"/>
      <c r="AB47" s="24"/>
      <c r="AC47" s="24"/>
      <c r="AD47" s="12"/>
      <c r="AE47" s="31"/>
      <c r="AF47" s="23"/>
      <c r="AG47" s="12"/>
      <c r="AH47" s="24"/>
      <c r="AI47" s="24"/>
      <c r="AJ47" s="12"/>
      <c r="AK47" s="18"/>
    </row>
    <row r="48" spans="1:37" x14ac:dyDescent="0.3">
      <c r="A48" s="17"/>
      <c r="B48" s="20"/>
      <c r="C48" s="20" t="s">
        <v>37</v>
      </c>
      <c r="D48" s="12"/>
      <c r="E48" s="12"/>
      <c r="F48" s="17"/>
      <c r="G48" s="30"/>
      <c r="H48" s="29">
        <v>2</v>
      </c>
      <c r="I48" s="12"/>
      <c r="J48" s="24"/>
      <c r="K48" s="24"/>
      <c r="L48" s="22"/>
      <c r="M48" s="25"/>
      <c r="N48" s="29">
        <v>2</v>
      </c>
      <c r="O48" s="12"/>
      <c r="P48" s="24"/>
      <c r="Q48" s="24"/>
      <c r="R48" s="22"/>
      <c r="S48" s="25"/>
      <c r="T48" s="29">
        <v>2</v>
      </c>
      <c r="U48" s="12"/>
      <c r="V48" s="24"/>
      <c r="W48" s="24"/>
      <c r="X48" s="22"/>
      <c r="Y48" s="25"/>
      <c r="Z48" s="29">
        <v>2</v>
      </c>
      <c r="AA48" s="12"/>
      <c r="AB48" s="24"/>
      <c r="AC48" s="24"/>
      <c r="AD48" s="22"/>
      <c r="AE48" s="25"/>
      <c r="AF48" s="29">
        <v>2</v>
      </c>
      <c r="AG48" s="12"/>
      <c r="AH48" s="24"/>
      <c r="AI48" s="24"/>
      <c r="AJ48" s="12"/>
      <c r="AK48" s="18"/>
    </row>
    <row r="49" spans="1:37" x14ac:dyDescent="0.3">
      <c r="A49" s="17"/>
      <c r="B49" s="20"/>
      <c r="C49" s="20" t="s">
        <v>36</v>
      </c>
      <c r="D49" s="12"/>
      <c r="E49" s="12"/>
      <c r="F49" s="17"/>
      <c r="G49" s="30"/>
      <c r="H49" s="54">
        <f>H45-H48</f>
        <v>-1.8758620689655172</v>
      </c>
      <c r="I49" s="12"/>
      <c r="J49" s="24"/>
      <c r="K49" s="24"/>
      <c r="L49" s="12"/>
      <c r="M49" s="31"/>
      <c r="N49" s="54">
        <f>N45-N48</f>
        <v>-1.8846153846153846</v>
      </c>
      <c r="O49" s="12"/>
      <c r="P49" s="12"/>
      <c r="Q49" s="12"/>
      <c r="R49" s="30"/>
      <c r="S49" s="32"/>
      <c r="T49" s="54">
        <f>T45-T48</f>
        <v>-1.8672566371681416</v>
      </c>
      <c r="U49" s="30"/>
      <c r="V49" s="30"/>
      <c r="W49" s="30"/>
      <c r="X49" s="30"/>
      <c r="Y49" s="32"/>
      <c r="Z49" s="54">
        <f>Z45-Z48</f>
        <v>-1.8560000000000001</v>
      </c>
      <c r="AA49" s="30"/>
      <c r="AB49" s="30"/>
      <c r="AC49" s="30"/>
      <c r="AD49" s="30"/>
      <c r="AE49" s="32"/>
      <c r="AF49" s="54">
        <f>AF45-AF48</f>
        <v>-1.8717948717948718</v>
      </c>
      <c r="AG49" s="12"/>
      <c r="AH49" s="24"/>
      <c r="AI49" s="24"/>
      <c r="AJ49" s="12"/>
      <c r="AK49" s="18"/>
    </row>
    <row r="50" spans="1:37" x14ac:dyDescent="0.3">
      <c r="A50" s="17"/>
      <c r="B50" s="33"/>
      <c r="C50" s="33" t="s">
        <v>39</v>
      </c>
      <c r="D50" s="34"/>
      <c r="E50" s="34"/>
      <c r="F50" s="35"/>
      <c r="G50" s="36"/>
      <c r="H50" s="37"/>
      <c r="I50" s="34"/>
      <c r="J50" s="38"/>
      <c r="K50" s="38"/>
      <c r="L50" s="34"/>
      <c r="M50" s="39"/>
      <c r="N50" s="57">
        <f>N45-H45</f>
        <v>-8.7533156498673659E-3</v>
      </c>
      <c r="O50" s="34"/>
      <c r="P50" s="34"/>
      <c r="Q50" s="34"/>
      <c r="R50" s="36"/>
      <c r="S50" s="40"/>
      <c r="T50" s="57">
        <f>T45-N45</f>
        <v>1.7358747447243028E-2</v>
      </c>
      <c r="U50" s="36"/>
      <c r="V50" s="36"/>
      <c r="W50" s="36"/>
      <c r="X50" s="36"/>
      <c r="Y50" s="40"/>
      <c r="Z50" s="57">
        <f>Z45-T45</f>
        <v>1.125663716814157E-2</v>
      </c>
      <c r="AA50" s="36"/>
      <c r="AB50" s="36"/>
      <c r="AC50" s="36"/>
      <c r="AD50" s="36"/>
      <c r="AE50" s="40"/>
      <c r="AF50" s="37"/>
      <c r="AG50" s="34"/>
      <c r="AH50" s="38"/>
      <c r="AI50" s="38"/>
      <c r="AJ50" s="34"/>
      <c r="AK50" s="18"/>
    </row>
    <row r="51" spans="1:37" x14ac:dyDescent="0.3">
      <c r="A51" s="17"/>
      <c r="B51" s="20"/>
      <c r="C51" s="20"/>
      <c r="D51" s="30"/>
      <c r="E51" s="30"/>
      <c r="F51" s="17"/>
      <c r="G51" s="30"/>
      <c r="H51" s="23"/>
      <c r="I51" s="12"/>
      <c r="J51" s="24"/>
      <c r="K51" s="24"/>
      <c r="L51" s="12"/>
      <c r="M51" s="31"/>
      <c r="N51" s="23"/>
      <c r="O51" s="12"/>
      <c r="P51" s="24"/>
      <c r="Q51" s="24"/>
      <c r="R51" s="12"/>
      <c r="S51" s="31"/>
      <c r="T51" s="23"/>
      <c r="U51" s="12"/>
      <c r="V51" s="24"/>
      <c r="W51" s="24"/>
      <c r="X51" s="12"/>
      <c r="Y51" s="31"/>
      <c r="Z51" s="23"/>
      <c r="AA51" s="12"/>
      <c r="AB51" s="24"/>
      <c r="AC51" s="24"/>
      <c r="AD51" s="12"/>
      <c r="AE51" s="31"/>
      <c r="AF51" s="23"/>
      <c r="AG51" s="12"/>
      <c r="AH51" s="24"/>
      <c r="AI51" s="24"/>
      <c r="AJ51" s="12"/>
      <c r="AK51" s="18"/>
    </row>
    <row r="52" spans="1:37" x14ac:dyDescent="0.3">
      <c r="A52" s="17"/>
      <c r="B52" s="20"/>
      <c r="C52" s="20" t="s">
        <v>42</v>
      </c>
      <c r="D52" s="12" t="s">
        <v>7</v>
      </c>
      <c r="E52" s="47" t="s">
        <v>42</v>
      </c>
      <c r="F52" s="17"/>
      <c r="G52" s="30"/>
      <c r="H52" s="54">
        <f>J52/J53</f>
        <v>7.586206896551724E-2</v>
      </c>
      <c r="I52" s="12" t="s">
        <v>7</v>
      </c>
      <c r="J52" s="56">
        <f>Input!C34</f>
        <v>11000</v>
      </c>
      <c r="K52" s="24"/>
      <c r="L52" s="12"/>
      <c r="M52" s="31"/>
      <c r="N52" s="54">
        <f>P52/P53</f>
        <v>7.0512820512820512E-2</v>
      </c>
      <c r="O52" s="12" t="s">
        <v>7</v>
      </c>
      <c r="P52" s="56">
        <f>Input!D34</f>
        <v>11000</v>
      </c>
      <c r="Q52" s="24"/>
      <c r="R52" s="12"/>
      <c r="S52" s="31"/>
      <c r="T52" s="54">
        <f>V52/V53</f>
        <v>8.1120943952802366E-2</v>
      </c>
      <c r="U52" s="12" t="s">
        <v>7</v>
      </c>
      <c r="V52" s="56">
        <f>Input!E34</f>
        <v>11000</v>
      </c>
      <c r="W52" s="24"/>
      <c r="X52" s="12"/>
      <c r="Y52" s="31"/>
      <c r="Z52" s="54">
        <f>AB52/AB53</f>
        <v>8.7999999999999995E-2</v>
      </c>
      <c r="AA52" s="12" t="s">
        <v>7</v>
      </c>
      <c r="AB52" s="56">
        <f>Input!F34</f>
        <v>11000</v>
      </c>
      <c r="AC52" s="24"/>
      <c r="AD52" s="12"/>
      <c r="AE52" s="31"/>
      <c r="AF52" s="54">
        <f>AH52/AH53</f>
        <v>7.8347578347578342E-2</v>
      </c>
      <c r="AG52" s="12" t="s">
        <v>7</v>
      </c>
      <c r="AH52" s="56">
        <f>Input!G34</f>
        <v>44000</v>
      </c>
      <c r="AI52" s="24"/>
      <c r="AJ52" s="12"/>
      <c r="AK52" s="18"/>
    </row>
    <row r="53" spans="1:37" x14ac:dyDescent="0.3">
      <c r="A53" s="17"/>
      <c r="B53" s="20"/>
      <c r="C53" s="20" t="s">
        <v>80</v>
      </c>
      <c r="D53" s="12"/>
      <c r="E53" s="12" t="s">
        <v>27</v>
      </c>
      <c r="F53" s="17"/>
      <c r="G53" s="30"/>
      <c r="H53" s="23"/>
      <c r="I53" s="12"/>
      <c r="J53" s="55">
        <f>Input!C30</f>
        <v>145000</v>
      </c>
      <c r="K53" s="24"/>
      <c r="L53" s="12"/>
      <c r="M53" s="31"/>
      <c r="N53" s="23"/>
      <c r="O53" s="12"/>
      <c r="P53" s="55">
        <f>Input!D30</f>
        <v>156000</v>
      </c>
      <c r="Q53" s="24"/>
      <c r="R53" s="12"/>
      <c r="S53" s="31"/>
      <c r="T53" s="23"/>
      <c r="U53" s="12"/>
      <c r="V53" s="55">
        <f>Input!E30</f>
        <v>135600</v>
      </c>
      <c r="W53" s="24"/>
      <c r="X53" s="12"/>
      <c r="Y53" s="31"/>
      <c r="Z53" s="23"/>
      <c r="AA53" s="12"/>
      <c r="AB53" s="55">
        <f>Input!F30</f>
        <v>125000</v>
      </c>
      <c r="AC53" s="24"/>
      <c r="AD53" s="12"/>
      <c r="AE53" s="31"/>
      <c r="AF53" s="23"/>
      <c r="AG53" s="12"/>
      <c r="AH53" s="55">
        <f>Input!G30</f>
        <v>561600</v>
      </c>
      <c r="AI53" s="24"/>
      <c r="AJ53" s="12"/>
      <c r="AK53" s="18"/>
    </row>
    <row r="54" spans="1:37" x14ac:dyDescent="0.3">
      <c r="A54" s="17"/>
      <c r="B54" s="20"/>
      <c r="C54" s="20"/>
      <c r="D54" s="12"/>
      <c r="E54" s="12"/>
      <c r="F54" s="17"/>
      <c r="G54" s="30"/>
      <c r="H54" s="23"/>
      <c r="I54" s="12"/>
      <c r="J54" s="24"/>
      <c r="K54" s="24"/>
      <c r="L54" s="12"/>
      <c r="M54" s="31"/>
      <c r="N54" s="23"/>
      <c r="O54" s="12"/>
      <c r="P54" s="24"/>
      <c r="Q54" s="24"/>
      <c r="R54" s="12"/>
      <c r="S54" s="31"/>
      <c r="T54" s="23"/>
      <c r="U54" s="12"/>
      <c r="V54" s="24"/>
      <c r="W54" s="24"/>
      <c r="X54" s="12"/>
      <c r="Y54" s="31"/>
      <c r="Z54" s="23"/>
      <c r="AA54" s="12"/>
      <c r="AB54" s="24"/>
      <c r="AC54" s="24"/>
      <c r="AD54" s="12"/>
      <c r="AE54" s="31"/>
      <c r="AF54" s="23"/>
      <c r="AG54" s="12"/>
      <c r="AH54" s="24"/>
      <c r="AI54" s="24"/>
      <c r="AJ54" s="12"/>
      <c r="AK54" s="18"/>
    </row>
    <row r="55" spans="1:37" x14ac:dyDescent="0.3">
      <c r="A55" s="17"/>
      <c r="B55" s="20"/>
      <c r="C55" s="20" t="s">
        <v>37</v>
      </c>
      <c r="D55" s="12"/>
      <c r="E55" s="12"/>
      <c r="F55" s="17"/>
      <c r="G55" s="30"/>
      <c r="H55" s="29">
        <v>2</v>
      </c>
      <c r="I55" s="12"/>
      <c r="J55" s="24"/>
      <c r="K55" s="24"/>
      <c r="L55" s="22"/>
      <c r="M55" s="25"/>
      <c r="N55" s="29">
        <v>2</v>
      </c>
      <c r="O55" s="12"/>
      <c r="P55" s="24"/>
      <c r="Q55" s="24"/>
      <c r="R55" s="22"/>
      <c r="S55" s="25"/>
      <c r="T55" s="29">
        <v>2</v>
      </c>
      <c r="U55" s="12"/>
      <c r="V55" s="24"/>
      <c r="W55" s="24"/>
      <c r="X55" s="22"/>
      <c r="Y55" s="25"/>
      <c r="Z55" s="29">
        <v>2</v>
      </c>
      <c r="AA55" s="12"/>
      <c r="AB55" s="24"/>
      <c r="AC55" s="24"/>
      <c r="AD55" s="22"/>
      <c r="AE55" s="25"/>
      <c r="AF55" s="29">
        <v>2</v>
      </c>
      <c r="AG55" s="12"/>
      <c r="AH55" s="24"/>
      <c r="AI55" s="24"/>
      <c r="AJ55" s="12"/>
      <c r="AK55" s="18"/>
    </row>
    <row r="56" spans="1:37" x14ac:dyDescent="0.3">
      <c r="A56" s="17"/>
      <c r="B56" s="20"/>
      <c r="C56" s="20" t="s">
        <v>36</v>
      </c>
      <c r="D56" s="30"/>
      <c r="E56" s="30"/>
      <c r="F56" s="17"/>
      <c r="G56" s="30"/>
      <c r="H56" s="54">
        <f>H52-H55</f>
        <v>-1.9241379310344828</v>
      </c>
      <c r="I56" s="12"/>
      <c r="J56" s="24"/>
      <c r="K56" s="24"/>
      <c r="L56" s="12"/>
      <c r="M56" s="31"/>
      <c r="N56" s="54">
        <f>N52-N55</f>
        <v>-1.9294871794871795</v>
      </c>
      <c r="O56" s="12"/>
      <c r="P56" s="12"/>
      <c r="Q56" s="12"/>
      <c r="R56" s="30"/>
      <c r="S56" s="32"/>
      <c r="T56" s="54">
        <f>T52-T55</f>
        <v>-1.9188790560471976</v>
      </c>
      <c r="U56" s="30"/>
      <c r="V56" s="30"/>
      <c r="W56" s="30"/>
      <c r="X56" s="30"/>
      <c r="Y56" s="32"/>
      <c r="Z56" s="54">
        <f>Z52-Z55</f>
        <v>-1.9119999999999999</v>
      </c>
      <c r="AA56" s="30"/>
      <c r="AB56" s="30"/>
      <c r="AC56" s="30"/>
      <c r="AD56" s="30"/>
      <c r="AE56" s="32"/>
      <c r="AF56" s="54">
        <f>AF52-AF55</f>
        <v>-1.9216524216524216</v>
      </c>
      <c r="AG56" s="30"/>
      <c r="AH56" s="30"/>
      <c r="AI56" s="30"/>
      <c r="AJ56" s="30"/>
      <c r="AK56" s="18"/>
    </row>
    <row r="57" spans="1:37" x14ac:dyDescent="0.3">
      <c r="A57" s="17"/>
      <c r="B57" s="33"/>
      <c r="C57" s="33" t="s">
        <v>39</v>
      </c>
      <c r="D57" s="34"/>
      <c r="E57" s="34"/>
      <c r="F57" s="35"/>
      <c r="G57" s="36"/>
      <c r="H57" s="37"/>
      <c r="I57" s="34"/>
      <c r="J57" s="38"/>
      <c r="K57" s="38"/>
      <c r="L57" s="34"/>
      <c r="M57" s="39"/>
      <c r="N57" s="57">
        <f>N52-H52</f>
        <v>-5.3492484526967282E-3</v>
      </c>
      <c r="O57" s="34"/>
      <c r="P57" s="34"/>
      <c r="Q57" s="34"/>
      <c r="R57" s="36"/>
      <c r="S57" s="40"/>
      <c r="T57" s="57">
        <f>T52-N52</f>
        <v>1.0608123439981854E-2</v>
      </c>
      <c r="U57" s="36"/>
      <c r="V57" s="36"/>
      <c r="W57" s="36"/>
      <c r="X57" s="36"/>
      <c r="Y57" s="40"/>
      <c r="Z57" s="57">
        <f>Z52-T52</f>
        <v>6.8790560471976292E-3</v>
      </c>
      <c r="AA57" s="36"/>
      <c r="AB57" s="36"/>
      <c r="AC57" s="36"/>
      <c r="AD57" s="36"/>
      <c r="AE57" s="40"/>
      <c r="AF57" s="37"/>
      <c r="AG57" s="36"/>
      <c r="AH57" s="36"/>
      <c r="AI57" s="36"/>
      <c r="AJ57" s="36"/>
      <c r="AK57" s="18"/>
    </row>
    <row r="58" spans="1:37" x14ac:dyDescent="0.3">
      <c r="C58" s="11"/>
      <c r="D58" s="11"/>
      <c r="E58" s="11"/>
      <c r="Y58" s="48"/>
    </row>
  </sheetData>
  <mergeCells count="25">
    <mergeCell ref="B2:F2"/>
    <mergeCell ref="B3:F3"/>
    <mergeCell ref="G3:L3"/>
    <mergeCell ref="M3:R3"/>
    <mergeCell ref="S3:X3"/>
    <mergeCell ref="G2:L2"/>
    <mergeCell ref="M2:R2"/>
    <mergeCell ref="V18:X18"/>
    <mergeCell ref="AB12:AD12"/>
    <mergeCell ref="AB18:AD18"/>
    <mergeCell ref="AE2:AJ2"/>
    <mergeCell ref="AH18:AJ18"/>
    <mergeCell ref="S2:X2"/>
    <mergeCell ref="V12:X12"/>
    <mergeCell ref="AH12:AJ12"/>
    <mergeCell ref="Y2:AD2"/>
    <mergeCell ref="Y3:AD3"/>
    <mergeCell ref="AE3:AJ3"/>
    <mergeCell ref="P18:R18"/>
    <mergeCell ref="C45:C46"/>
    <mergeCell ref="J12:L12"/>
    <mergeCell ref="J18:L18"/>
    <mergeCell ref="C17:C18"/>
    <mergeCell ref="C24:C25"/>
    <mergeCell ref="P12:R12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1"/>
    <pageSetUpPr fitToPage="1"/>
  </sheetPr>
  <dimension ref="A1:AA31"/>
  <sheetViews>
    <sheetView zoomScaleNormal="100" workbookViewId="0">
      <selection activeCell="N37" sqref="N37"/>
    </sheetView>
  </sheetViews>
  <sheetFormatPr defaultRowHeight="14.25" x14ac:dyDescent="0.3"/>
  <cols>
    <col min="1" max="1" width="1.42578125" style="11" customWidth="1"/>
    <col min="2" max="2" width="5" style="11" customWidth="1"/>
    <col min="3" max="3" width="20.5703125" style="14" bestFit="1" customWidth="1"/>
    <col min="4" max="4" width="3.140625" style="14" customWidth="1"/>
    <col min="5" max="5" width="24.7109375" style="14" bestFit="1" customWidth="1"/>
    <col min="6" max="6" width="1.7109375" style="11" customWidth="1"/>
    <col min="7" max="7" width="2.7109375" style="11" customWidth="1"/>
    <col min="8" max="8" width="8.7109375" style="13" customWidth="1"/>
    <col min="9" max="9" width="3" style="14" customWidth="1"/>
    <col min="10" max="10" width="10.28515625" style="15" customWidth="1"/>
    <col min="11" max="11" width="2.7109375" style="14" customWidth="1"/>
    <col min="12" max="12" width="8.7109375" style="14" customWidth="1"/>
    <col min="13" max="13" width="3.140625" style="14" customWidth="1"/>
    <col min="14" max="14" width="10.28515625" style="14" customWidth="1"/>
    <col min="15" max="15" width="2.7109375" style="14" customWidth="1"/>
    <col min="16" max="16" width="8.7109375" style="11" customWidth="1"/>
    <col min="17" max="17" width="3.140625" style="11" customWidth="1"/>
    <col min="18" max="18" width="10.28515625" style="11" customWidth="1"/>
    <col min="19" max="19" width="2.7109375" style="11" customWidth="1"/>
    <col min="20" max="20" width="8.7109375" style="11" customWidth="1"/>
    <col min="21" max="21" width="3.140625" style="11" customWidth="1"/>
    <col min="22" max="22" width="10.28515625" style="11" customWidth="1"/>
    <col min="23" max="23" width="2.7109375" style="11" customWidth="1"/>
    <col min="24" max="24" width="8.7109375" style="11" customWidth="1"/>
    <col min="25" max="25" width="3.140625" style="11" customWidth="1"/>
    <col min="26" max="26" width="10.28515625" style="11" customWidth="1"/>
    <col min="27" max="16384" width="9.140625" style="11"/>
  </cols>
  <sheetData>
    <row r="1" spans="1:27" ht="6" customHeight="1" x14ac:dyDescent="0.3">
      <c r="A1" s="65"/>
      <c r="C1" s="12"/>
      <c r="D1" s="12"/>
      <c r="E1" s="12"/>
      <c r="F1" s="12"/>
    </row>
    <row r="2" spans="1:27" ht="21" customHeight="1" x14ac:dyDescent="0.3">
      <c r="A2" s="30"/>
      <c r="B2" s="201" t="s">
        <v>28</v>
      </c>
      <c r="C2" s="201"/>
      <c r="D2" s="201"/>
      <c r="E2" s="201"/>
      <c r="F2" s="201"/>
      <c r="G2" s="211" t="s">
        <v>31</v>
      </c>
      <c r="H2" s="212"/>
      <c r="I2" s="212"/>
      <c r="J2" s="212"/>
      <c r="K2" s="210" t="s">
        <v>32</v>
      </c>
      <c r="L2" s="201"/>
      <c r="M2" s="201"/>
      <c r="N2" s="202"/>
      <c r="O2" s="201" t="s">
        <v>33</v>
      </c>
      <c r="P2" s="201"/>
      <c r="Q2" s="201"/>
      <c r="R2" s="201"/>
      <c r="S2" s="210" t="s">
        <v>34</v>
      </c>
      <c r="T2" s="201"/>
      <c r="U2" s="201"/>
      <c r="V2" s="202"/>
      <c r="W2" s="210" t="s">
        <v>35</v>
      </c>
      <c r="X2" s="201"/>
      <c r="Y2" s="201"/>
      <c r="Z2" s="201"/>
    </row>
    <row r="3" spans="1:27" x14ac:dyDescent="0.3">
      <c r="A3" s="17"/>
      <c r="B3" s="216" t="s">
        <v>5</v>
      </c>
      <c r="C3" s="217"/>
      <c r="D3" s="217"/>
      <c r="E3" s="217"/>
      <c r="F3" s="218"/>
      <c r="G3" s="206"/>
      <c r="H3" s="207"/>
      <c r="I3" s="207"/>
      <c r="J3" s="219"/>
      <c r="K3" s="220"/>
      <c r="L3" s="198"/>
      <c r="M3" s="198"/>
      <c r="N3" s="221"/>
      <c r="O3" s="220"/>
      <c r="P3" s="198"/>
      <c r="Q3" s="198"/>
      <c r="R3" s="221"/>
      <c r="S3" s="220"/>
      <c r="T3" s="198"/>
      <c r="U3" s="198"/>
      <c r="V3" s="221"/>
      <c r="W3" s="213"/>
      <c r="X3" s="214"/>
      <c r="Y3" s="214"/>
      <c r="Z3" s="215"/>
      <c r="AA3" s="18"/>
    </row>
    <row r="4" spans="1:27" ht="14.25" customHeight="1" x14ac:dyDescent="0.3">
      <c r="A4" s="17"/>
      <c r="B4" s="66"/>
      <c r="C4" s="67"/>
      <c r="D4" s="12"/>
      <c r="E4" s="12"/>
      <c r="F4" s="21"/>
      <c r="G4" s="22"/>
      <c r="H4" s="68"/>
      <c r="I4" s="12"/>
      <c r="J4" s="24"/>
      <c r="K4" s="69"/>
      <c r="L4" s="12"/>
      <c r="M4" s="12"/>
      <c r="N4" s="12"/>
      <c r="O4" s="70"/>
      <c r="P4" s="30"/>
      <c r="Q4" s="30"/>
      <c r="R4" s="30"/>
      <c r="S4" s="71"/>
      <c r="T4" s="30"/>
      <c r="U4" s="30"/>
      <c r="V4" s="30"/>
      <c r="W4" s="71"/>
      <c r="X4" s="30"/>
      <c r="Y4" s="30"/>
      <c r="Z4" s="30"/>
      <c r="AA4" s="18"/>
    </row>
    <row r="5" spans="1:27" ht="14.25" customHeight="1" x14ac:dyDescent="0.3">
      <c r="A5" s="17"/>
      <c r="B5" s="67"/>
      <c r="C5" s="209" t="s">
        <v>82</v>
      </c>
      <c r="D5" s="72" t="s">
        <v>7</v>
      </c>
      <c r="E5" s="12" t="s">
        <v>27</v>
      </c>
      <c r="F5" s="17"/>
      <c r="G5" s="30"/>
      <c r="H5" s="177">
        <f>J5/J6</f>
        <v>10.545454545454545</v>
      </c>
      <c r="I5" s="12" t="s">
        <v>7</v>
      </c>
      <c r="J5" s="178">
        <f>Input!C30</f>
        <v>145000</v>
      </c>
      <c r="K5" s="70"/>
      <c r="L5" s="177">
        <f>N5/N6</f>
        <v>10.229508196721312</v>
      </c>
      <c r="M5" s="12" t="s">
        <v>7</v>
      </c>
      <c r="N5" s="178">
        <f>Input!D30</f>
        <v>156000</v>
      </c>
      <c r="O5" s="70"/>
      <c r="P5" s="177">
        <f>R5/R6</f>
        <v>9.3517241379310345</v>
      </c>
      <c r="Q5" s="12" t="s">
        <v>7</v>
      </c>
      <c r="R5" s="178">
        <f>Input!E30</f>
        <v>135600</v>
      </c>
      <c r="S5" s="71"/>
      <c r="T5" s="177">
        <f>V5/V6</f>
        <v>9.3109869646182499</v>
      </c>
      <c r="U5" s="12" t="s">
        <v>7</v>
      </c>
      <c r="V5" s="178">
        <f>Input!F30</f>
        <v>125000</v>
      </c>
      <c r="W5" s="71"/>
      <c r="X5" s="177">
        <f>Z5/Z6</f>
        <v>41.832402234636874</v>
      </c>
      <c r="Y5" s="12" t="s">
        <v>7</v>
      </c>
      <c r="Z5" s="178">
        <f>Input!G30</f>
        <v>561600</v>
      </c>
      <c r="AA5" s="18"/>
    </row>
    <row r="6" spans="1:27" x14ac:dyDescent="0.3">
      <c r="A6" s="17"/>
      <c r="B6" s="67"/>
      <c r="C6" s="209"/>
      <c r="D6" s="73"/>
      <c r="E6" s="27" t="s">
        <v>29</v>
      </c>
      <c r="F6" s="17"/>
      <c r="G6" s="30"/>
      <c r="H6" s="68"/>
      <c r="I6" s="12"/>
      <c r="J6" s="179">
        <f>Input!C18</f>
        <v>13750</v>
      </c>
      <c r="K6" s="70"/>
      <c r="L6" s="68"/>
      <c r="M6" s="12"/>
      <c r="N6" s="179">
        <f>Input!D18</f>
        <v>15250</v>
      </c>
      <c r="O6" s="70"/>
      <c r="P6" s="68"/>
      <c r="Q6" s="12"/>
      <c r="R6" s="179">
        <f>Input!E18</f>
        <v>14500</v>
      </c>
      <c r="S6" s="71"/>
      <c r="T6" s="68"/>
      <c r="U6" s="12"/>
      <c r="V6" s="179">
        <f>Input!F18</f>
        <v>13425</v>
      </c>
      <c r="W6" s="71"/>
      <c r="X6" s="68"/>
      <c r="Y6" s="12"/>
      <c r="Z6" s="179">
        <f>Input!G18</f>
        <v>13425</v>
      </c>
      <c r="AA6" s="18"/>
    </row>
    <row r="7" spans="1:27" x14ac:dyDescent="0.3">
      <c r="A7" s="17"/>
      <c r="B7" s="67"/>
      <c r="C7" s="74"/>
      <c r="D7" s="73"/>
      <c r="E7" s="12"/>
      <c r="F7" s="17"/>
      <c r="G7" s="30"/>
      <c r="H7" s="68"/>
      <c r="I7" s="12"/>
      <c r="J7" s="24"/>
      <c r="K7" s="70"/>
      <c r="L7" s="68"/>
      <c r="M7" s="12"/>
      <c r="N7" s="24"/>
      <c r="O7" s="70"/>
      <c r="P7" s="68"/>
      <c r="Q7" s="12"/>
      <c r="R7" s="24"/>
      <c r="S7" s="71"/>
      <c r="T7" s="68"/>
      <c r="U7" s="12"/>
      <c r="V7" s="24"/>
      <c r="W7" s="71"/>
      <c r="X7" s="68"/>
      <c r="Y7" s="12"/>
      <c r="Z7" s="24"/>
      <c r="AA7" s="18"/>
    </row>
    <row r="8" spans="1:27" x14ac:dyDescent="0.3">
      <c r="A8" s="17"/>
      <c r="B8" s="67"/>
      <c r="C8" s="67" t="s">
        <v>37</v>
      </c>
      <c r="D8" s="73"/>
      <c r="E8" s="12"/>
      <c r="F8" s="17"/>
      <c r="G8" s="30"/>
      <c r="H8" s="29">
        <v>6</v>
      </c>
      <c r="I8" s="12"/>
      <c r="J8" s="24"/>
      <c r="K8" s="75"/>
      <c r="L8" s="29">
        <v>6</v>
      </c>
      <c r="M8" s="12"/>
      <c r="N8" s="24"/>
      <c r="O8" s="75"/>
      <c r="P8" s="29">
        <v>6</v>
      </c>
      <c r="Q8" s="12"/>
      <c r="R8" s="24"/>
      <c r="S8" s="75"/>
      <c r="T8" s="29">
        <v>6</v>
      </c>
      <c r="U8" s="12"/>
      <c r="V8" s="24"/>
      <c r="W8" s="75"/>
      <c r="X8" s="29">
        <v>2</v>
      </c>
      <c r="Y8" s="12"/>
      <c r="Z8" s="24"/>
      <c r="AA8" s="18"/>
    </row>
    <row r="9" spans="1:27" x14ac:dyDescent="0.3">
      <c r="A9" s="17"/>
      <c r="B9" s="67"/>
      <c r="C9" s="67" t="s">
        <v>36</v>
      </c>
      <c r="D9" s="73"/>
      <c r="E9" s="12"/>
      <c r="F9" s="17"/>
      <c r="G9" s="30"/>
      <c r="H9" s="177">
        <f>H5-H8</f>
        <v>4.545454545454545</v>
      </c>
      <c r="I9" s="12"/>
      <c r="J9" s="24"/>
      <c r="K9" s="75"/>
      <c r="L9" s="177">
        <f>L5-L8</f>
        <v>4.2295081967213122</v>
      </c>
      <c r="M9" s="12"/>
      <c r="N9" s="24"/>
      <c r="O9" s="75"/>
      <c r="P9" s="177">
        <f>P5-P8</f>
        <v>3.3517241379310345</v>
      </c>
      <c r="Q9" s="12"/>
      <c r="R9" s="24"/>
      <c r="S9" s="75"/>
      <c r="T9" s="177">
        <f>T5-T8</f>
        <v>3.3109869646182499</v>
      </c>
      <c r="U9" s="12"/>
      <c r="V9" s="24"/>
      <c r="W9" s="75"/>
      <c r="X9" s="177">
        <f>X5-X8</f>
        <v>39.832402234636874</v>
      </c>
      <c r="Y9" s="12"/>
      <c r="Z9" s="24"/>
      <c r="AA9" s="18"/>
    </row>
    <row r="10" spans="1:27" x14ac:dyDescent="0.3">
      <c r="A10" s="17"/>
      <c r="B10" s="67"/>
      <c r="C10" s="67" t="s">
        <v>38</v>
      </c>
      <c r="D10" s="73"/>
      <c r="E10" s="12"/>
      <c r="F10" s="17"/>
      <c r="G10" s="30"/>
      <c r="H10" s="68"/>
      <c r="I10" s="12"/>
      <c r="J10" s="24"/>
      <c r="K10" s="75"/>
      <c r="L10" s="177">
        <f>L5-H5</f>
        <v>-0.3159463487332328</v>
      </c>
      <c r="M10" s="12"/>
      <c r="N10" s="24"/>
      <c r="O10" s="75"/>
      <c r="P10" s="177">
        <f>P5-L5</f>
        <v>-0.87778405879027765</v>
      </c>
      <c r="Q10" s="12"/>
      <c r="R10" s="24"/>
      <c r="S10" s="75"/>
      <c r="T10" s="177">
        <f>T5-P5</f>
        <v>-4.0737173312784591E-2</v>
      </c>
      <c r="U10" s="12"/>
      <c r="V10" s="24"/>
      <c r="W10" s="75"/>
      <c r="X10" s="68"/>
      <c r="Y10" s="12"/>
      <c r="Z10" s="24"/>
      <c r="AA10" s="18"/>
    </row>
    <row r="11" spans="1:27" x14ac:dyDescent="0.3">
      <c r="A11" s="17"/>
      <c r="B11" s="76"/>
      <c r="C11" s="77"/>
      <c r="D11" s="78"/>
      <c r="E11" s="79"/>
      <c r="F11" s="80"/>
      <c r="G11" s="48"/>
      <c r="H11" s="81"/>
      <c r="I11" s="79"/>
      <c r="J11" s="82"/>
      <c r="K11" s="83"/>
      <c r="L11" s="81"/>
      <c r="M11" s="79"/>
      <c r="N11" s="82"/>
      <c r="O11" s="83"/>
      <c r="P11" s="81"/>
      <c r="Q11" s="79"/>
      <c r="R11" s="82"/>
      <c r="S11" s="84"/>
      <c r="T11" s="81"/>
      <c r="U11" s="79"/>
      <c r="V11" s="82"/>
      <c r="W11" s="84"/>
      <c r="X11" s="81"/>
      <c r="Y11" s="79"/>
      <c r="Z11" s="85"/>
      <c r="AA11" s="18"/>
    </row>
    <row r="12" spans="1:27" ht="14.25" customHeight="1" x14ac:dyDescent="0.3">
      <c r="A12" s="17"/>
      <c r="B12" s="67"/>
      <c r="C12" s="209" t="s">
        <v>83</v>
      </c>
      <c r="D12" s="12" t="s">
        <v>7</v>
      </c>
      <c r="E12" s="12" t="s">
        <v>27</v>
      </c>
      <c r="F12" s="17"/>
      <c r="G12" s="30"/>
      <c r="H12" s="177">
        <f>J12/J13</f>
        <v>1.8125</v>
      </c>
      <c r="I12" s="12" t="s">
        <v>7</v>
      </c>
      <c r="J12" s="178">
        <f>Input!C30</f>
        <v>145000</v>
      </c>
      <c r="K12" s="70"/>
      <c r="L12" s="177">
        <f>N12/N13</f>
        <v>1.95</v>
      </c>
      <c r="M12" s="12" t="s">
        <v>7</v>
      </c>
      <c r="N12" s="178">
        <f>Input!D30</f>
        <v>156000</v>
      </c>
      <c r="O12" s="70"/>
      <c r="P12" s="177">
        <f>R12/R13</f>
        <v>1.5066666666666666</v>
      </c>
      <c r="Q12" s="12" t="s">
        <v>7</v>
      </c>
      <c r="R12" s="178">
        <f>Input!E30</f>
        <v>135600</v>
      </c>
      <c r="S12" s="71"/>
      <c r="T12" s="177">
        <f>V12/V13</f>
        <v>1.1904761904761905</v>
      </c>
      <c r="U12" s="12" t="s">
        <v>7</v>
      </c>
      <c r="V12" s="178">
        <f>Input!F30</f>
        <v>125000</v>
      </c>
      <c r="W12" s="71"/>
      <c r="X12" s="177">
        <f>Z12/Z13</f>
        <v>5.3485714285714288</v>
      </c>
      <c r="Y12" s="12" t="s">
        <v>7</v>
      </c>
      <c r="Z12" s="178">
        <f>Input!G30</f>
        <v>561600</v>
      </c>
      <c r="AA12" s="18"/>
    </row>
    <row r="13" spans="1:27" x14ac:dyDescent="0.3">
      <c r="A13" s="17"/>
      <c r="B13" s="67"/>
      <c r="C13" s="209"/>
      <c r="D13" s="12"/>
      <c r="E13" s="27" t="s">
        <v>25</v>
      </c>
      <c r="F13" s="17"/>
      <c r="G13" s="30"/>
      <c r="H13" s="68"/>
      <c r="I13" s="12"/>
      <c r="J13" s="179">
        <f>Input!C13</f>
        <v>80000</v>
      </c>
      <c r="K13" s="70"/>
      <c r="L13" s="68"/>
      <c r="M13" s="12"/>
      <c r="N13" s="179">
        <f>Input!D13</f>
        <v>80000</v>
      </c>
      <c r="O13" s="70"/>
      <c r="P13" s="68"/>
      <c r="Q13" s="12"/>
      <c r="R13" s="179">
        <f>Input!E13</f>
        <v>90000</v>
      </c>
      <c r="S13" s="71"/>
      <c r="T13" s="68"/>
      <c r="U13" s="12"/>
      <c r="V13" s="179">
        <f>Input!F13</f>
        <v>105000</v>
      </c>
      <c r="W13" s="71"/>
      <c r="X13" s="68"/>
      <c r="Y13" s="12"/>
      <c r="Z13" s="179">
        <f>Input!G13</f>
        <v>105000</v>
      </c>
      <c r="AA13" s="18"/>
    </row>
    <row r="14" spans="1:27" x14ac:dyDescent="0.3">
      <c r="A14" s="17"/>
      <c r="B14" s="67"/>
      <c r="C14" s="74"/>
      <c r="D14" s="12"/>
      <c r="E14" s="12"/>
      <c r="F14" s="17"/>
      <c r="G14" s="30"/>
      <c r="H14" s="68"/>
      <c r="I14" s="12"/>
      <c r="J14" s="24"/>
      <c r="K14" s="70"/>
      <c r="L14" s="68"/>
      <c r="M14" s="12"/>
      <c r="N14" s="24"/>
      <c r="O14" s="70"/>
      <c r="P14" s="68"/>
      <c r="Q14" s="12"/>
      <c r="R14" s="24"/>
      <c r="S14" s="71"/>
      <c r="T14" s="68"/>
      <c r="U14" s="12"/>
      <c r="V14" s="24"/>
      <c r="W14" s="71"/>
      <c r="X14" s="68"/>
      <c r="Y14" s="12"/>
      <c r="Z14" s="24"/>
      <c r="AA14" s="18"/>
    </row>
    <row r="15" spans="1:27" x14ac:dyDescent="0.3">
      <c r="A15" s="17"/>
      <c r="B15" s="67"/>
      <c r="C15" s="67" t="s">
        <v>37</v>
      </c>
      <c r="D15" s="12"/>
      <c r="E15" s="12"/>
      <c r="F15" s="17"/>
      <c r="G15" s="30"/>
      <c r="H15" s="29">
        <v>2</v>
      </c>
      <c r="I15" s="12"/>
      <c r="J15" s="24"/>
      <c r="K15" s="75"/>
      <c r="L15" s="29">
        <v>2</v>
      </c>
      <c r="M15" s="12"/>
      <c r="N15" s="24"/>
      <c r="O15" s="75"/>
      <c r="P15" s="29">
        <v>2</v>
      </c>
      <c r="Q15" s="12"/>
      <c r="R15" s="24"/>
      <c r="S15" s="75"/>
      <c r="T15" s="29">
        <v>2</v>
      </c>
      <c r="U15" s="12"/>
      <c r="V15" s="24"/>
      <c r="W15" s="75"/>
      <c r="X15" s="29">
        <v>2</v>
      </c>
      <c r="Y15" s="12"/>
      <c r="Z15" s="24"/>
      <c r="AA15" s="18"/>
    </row>
    <row r="16" spans="1:27" x14ac:dyDescent="0.3">
      <c r="A16" s="17"/>
      <c r="B16" s="67"/>
      <c r="C16" s="67" t="s">
        <v>36</v>
      </c>
      <c r="D16" s="12"/>
      <c r="E16" s="12"/>
      <c r="F16" s="17"/>
      <c r="G16" s="30"/>
      <c r="H16" s="177">
        <f>H12-H15</f>
        <v>-0.1875</v>
      </c>
      <c r="I16" s="12"/>
      <c r="J16" s="24"/>
      <c r="K16" s="75"/>
      <c r="L16" s="177">
        <f>L12-L15</f>
        <v>-5.0000000000000044E-2</v>
      </c>
      <c r="M16" s="12"/>
      <c r="N16" s="24"/>
      <c r="O16" s="75"/>
      <c r="P16" s="177">
        <f>P12-P15</f>
        <v>-0.4933333333333334</v>
      </c>
      <c r="Q16" s="12"/>
      <c r="R16" s="24"/>
      <c r="S16" s="75"/>
      <c r="T16" s="177">
        <f>T12-T15</f>
        <v>-0.80952380952380953</v>
      </c>
      <c r="U16" s="12"/>
      <c r="V16" s="24"/>
      <c r="W16" s="75"/>
      <c r="X16" s="177">
        <f>X12-X15</f>
        <v>3.3485714285714288</v>
      </c>
      <c r="Y16" s="12"/>
      <c r="Z16" s="24"/>
      <c r="AA16" s="18"/>
    </row>
    <row r="17" spans="1:27" x14ac:dyDescent="0.3">
      <c r="A17" s="17"/>
      <c r="B17" s="67"/>
      <c r="C17" s="67" t="s">
        <v>38</v>
      </c>
      <c r="D17" s="12"/>
      <c r="E17" s="12"/>
      <c r="F17" s="17"/>
      <c r="G17" s="30"/>
      <c r="H17" s="68"/>
      <c r="I17" s="12"/>
      <c r="J17" s="24"/>
      <c r="K17" s="75"/>
      <c r="L17" s="177">
        <f>L12-H12</f>
        <v>0.13749999999999996</v>
      </c>
      <c r="M17" s="12"/>
      <c r="N17" s="24"/>
      <c r="O17" s="75"/>
      <c r="P17" s="177">
        <f>P12-L12</f>
        <v>-0.44333333333333336</v>
      </c>
      <c r="Q17" s="12"/>
      <c r="R17" s="24"/>
      <c r="S17" s="75"/>
      <c r="T17" s="177">
        <f>T12-P12</f>
        <v>-0.31619047619047613</v>
      </c>
      <c r="U17" s="12"/>
      <c r="V17" s="24"/>
      <c r="W17" s="75"/>
      <c r="X17" s="68"/>
      <c r="Y17" s="12"/>
      <c r="Z17" s="24"/>
      <c r="AA17" s="18"/>
    </row>
    <row r="18" spans="1:27" x14ac:dyDescent="0.3">
      <c r="A18" s="17"/>
      <c r="B18" s="76"/>
      <c r="C18" s="77"/>
      <c r="D18" s="79"/>
      <c r="E18" s="79"/>
      <c r="F18" s="80"/>
      <c r="G18" s="48"/>
      <c r="H18" s="81"/>
      <c r="I18" s="79"/>
      <c r="J18" s="82"/>
      <c r="K18" s="83"/>
      <c r="L18" s="81"/>
      <c r="M18" s="79"/>
      <c r="N18" s="82"/>
      <c r="O18" s="83"/>
      <c r="P18" s="81"/>
      <c r="Q18" s="79"/>
      <c r="R18" s="82"/>
      <c r="S18" s="84"/>
      <c r="T18" s="81"/>
      <c r="U18" s="79"/>
      <c r="V18" s="82"/>
      <c r="W18" s="84"/>
      <c r="X18" s="81"/>
      <c r="Y18" s="79"/>
      <c r="Z18" s="85"/>
      <c r="AA18" s="18"/>
    </row>
    <row r="19" spans="1:27" x14ac:dyDescent="0.3">
      <c r="A19" s="17"/>
      <c r="B19" s="67"/>
      <c r="C19" s="74" t="s">
        <v>84</v>
      </c>
      <c r="D19" s="12" t="s">
        <v>7</v>
      </c>
      <c r="E19" s="12" t="s">
        <v>27</v>
      </c>
      <c r="F19" s="17"/>
      <c r="G19" s="30"/>
      <c r="H19" s="177">
        <f>J19/J20</f>
        <v>1.1599999999999999</v>
      </c>
      <c r="I19" s="12" t="s">
        <v>7</v>
      </c>
      <c r="J19" s="178">
        <f>Input!C30</f>
        <v>145000</v>
      </c>
      <c r="K19" s="70"/>
      <c r="L19" s="177">
        <f>N19/N20</f>
        <v>1.2380952380952381</v>
      </c>
      <c r="M19" s="12" t="s">
        <v>7</v>
      </c>
      <c r="N19" s="178">
        <f>Input!D30</f>
        <v>156000</v>
      </c>
      <c r="O19" s="70"/>
      <c r="P19" s="177">
        <f>R19/R20</f>
        <v>0.99340659340659343</v>
      </c>
      <c r="Q19" s="12" t="s">
        <v>7</v>
      </c>
      <c r="R19" s="178">
        <f>Input!E30</f>
        <v>135600</v>
      </c>
      <c r="S19" s="71"/>
      <c r="T19" s="177">
        <f>V19/V20</f>
        <v>0.81699346405228757</v>
      </c>
      <c r="U19" s="12" t="s">
        <v>7</v>
      </c>
      <c r="V19" s="178">
        <f>Input!F30</f>
        <v>125000</v>
      </c>
      <c r="W19" s="71"/>
      <c r="X19" s="177">
        <f>Z19/Z20</f>
        <v>3.6705882352941175</v>
      </c>
      <c r="Y19" s="12" t="s">
        <v>7</v>
      </c>
      <c r="Z19" s="178">
        <f>Input!G30</f>
        <v>561600</v>
      </c>
      <c r="AA19" s="18"/>
    </row>
    <row r="20" spans="1:27" x14ac:dyDescent="0.3">
      <c r="A20" s="17"/>
      <c r="B20" s="67"/>
      <c r="C20" s="74"/>
      <c r="D20" s="12"/>
      <c r="E20" s="27" t="s">
        <v>0</v>
      </c>
      <c r="F20" s="17"/>
      <c r="G20" s="30"/>
      <c r="H20" s="68"/>
      <c r="I20" s="12"/>
      <c r="J20" s="179">
        <f>Input!C14</f>
        <v>125000</v>
      </c>
      <c r="K20" s="70"/>
      <c r="L20" s="68"/>
      <c r="M20" s="12"/>
      <c r="N20" s="179">
        <f>Input!D14</f>
        <v>126000</v>
      </c>
      <c r="O20" s="70"/>
      <c r="P20" s="68"/>
      <c r="Q20" s="12"/>
      <c r="R20" s="179">
        <f>Input!E14</f>
        <v>136500</v>
      </c>
      <c r="S20" s="71"/>
      <c r="T20" s="68"/>
      <c r="U20" s="12"/>
      <c r="V20" s="179">
        <f>Input!F14</f>
        <v>153000</v>
      </c>
      <c r="W20" s="71"/>
      <c r="X20" s="68"/>
      <c r="Y20" s="12"/>
      <c r="Z20" s="179">
        <f>Input!G14</f>
        <v>153000</v>
      </c>
      <c r="AA20" s="18"/>
    </row>
    <row r="21" spans="1:27" x14ac:dyDescent="0.3">
      <c r="A21" s="17"/>
      <c r="B21" s="67"/>
      <c r="C21" s="67" t="s">
        <v>37</v>
      </c>
      <c r="D21" s="12"/>
      <c r="E21" s="12"/>
      <c r="F21" s="17"/>
      <c r="G21" s="30"/>
      <c r="H21" s="29">
        <v>2</v>
      </c>
      <c r="I21" s="12"/>
      <c r="J21" s="24"/>
      <c r="K21" s="75"/>
      <c r="L21" s="29">
        <v>2</v>
      </c>
      <c r="M21" s="12"/>
      <c r="N21" s="24"/>
      <c r="O21" s="75"/>
      <c r="P21" s="29">
        <v>2</v>
      </c>
      <c r="Q21" s="12"/>
      <c r="R21" s="24"/>
      <c r="S21" s="75"/>
      <c r="T21" s="29">
        <v>2</v>
      </c>
      <c r="U21" s="12"/>
      <c r="V21" s="24"/>
      <c r="W21" s="75"/>
      <c r="X21" s="29">
        <v>2</v>
      </c>
      <c r="Y21" s="12"/>
      <c r="Z21" s="24"/>
      <c r="AA21" s="18"/>
    </row>
    <row r="22" spans="1:27" x14ac:dyDescent="0.3">
      <c r="A22" s="17"/>
      <c r="B22" s="67"/>
      <c r="C22" s="67" t="s">
        <v>36</v>
      </c>
      <c r="D22" s="12"/>
      <c r="E22" s="12"/>
      <c r="F22" s="17"/>
      <c r="G22" s="30"/>
      <c r="H22" s="177">
        <f>H19-H21</f>
        <v>-0.84000000000000008</v>
      </c>
      <c r="I22" s="12"/>
      <c r="J22" s="24"/>
      <c r="K22" s="75"/>
      <c r="L22" s="177">
        <f>L19-L21</f>
        <v>-0.76190476190476186</v>
      </c>
      <c r="M22" s="12"/>
      <c r="N22" s="24"/>
      <c r="O22" s="75"/>
      <c r="P22" s="177">
        <f>P19-P21</f>
        <v>-1.0065934065934066</v>
      </c>
      <c r="Q22" s="12"/>
      <c r="R22" s="24"/>
      <c r="S22" s="75"/>
      <c r="T22" s="177">
        <f>T19-T21</f>
        <v>-1.1830065359477124</v>
      </c>
      <c r="U22" s="12"/>
      <c r="V22" s="24"/>
      <c r="W22" s="75"/>
      <c r="X22" s="177">
        <f>X19-X21</f>
        <v>1.6705882352941175</v>
      </c>
      <c r="Y22" s="12"/>
      <c r="Z22" s="24"/>
      <c r="AA22" s="18"/>
    </row>
    <row r="23" spans="1:27" x14ac:dyDescent="0.3">
      <c r="A23" s="17"/>
      <c r="B23" s="67"/>
      <c r="C23" s="67" t="s">
        <v>38</v>
      </c>
      <c r="D23" s="12"/>
      <c r="E23" s="12"/>
      <c r="F23" s="17"/>
      <c r="G23" s="30"/>
      <c r="H23" s="68"/>
      <c r="I23" s="12"/>
      <c r="J23" s="24"/>
      <c r="K23" s="75"/>
      <c r="L23" s="177">
        <f>L19-H19</f>
        <v>7.8095238095238217E-2</v>
      </c>
      <c r="M23" s="12"/>
      <c r="N23" s="24"/>
      <c r="O23" s="75"/>
      <c r="P23" s="177">
        <f>P19-L19</f>
        <v>-0.24468864468864471</v>
      </c>
      <c r="Q23" s="12"/>
      <c r="R23" s="24"/>
      <c r="S23" s="75"/>
      <c r="T23" s="177">
        <f>T19-P19</f>
        <v>-0.17641312935430586</v>
      </c>
      <c r="U23" s="12"/>
      <c r="V23" s="24"/>
      <c r="W23" s="75"/>
      <c r="X23" s="68"/>
      <c r="Y23" s="12"/>
      <c r="Z23" s="24"/>
      <c r="AA23" s="18"/>
    </row>
    <row r="24" spans="1:27" x14ac:dyDescent="0.3">
      <c r="A24" s="17"/>
      <c r="B24" s="76"/>
      <c r="C24" s="77"/>
      <c r="D24" s="79"/>
      <c r="E24" s="79"/>
      <c r="F24" s="80"/>
      <c r="G24" s="48"/>
      <c r="H24" s="81"/>
      <c r="I24" s="79"/>
      <c r="J24" s="82"/>
      <c r="K24" s="83"/>
      <c r="L24" s="81"/>
      <c r="M24" s="79"/>
      <c r="N24" s="82"/>
      <c r="O24" s="83"/>
      <c r="P24" s="81"/>
      <c r="Q24" s="79"/>
      <c r="R24" s="82"/>
      <c r="S24" s="84"/>
      <c r="T24" s="81"/>
      <c r="U24" s="79"/>
      <c r="V24" s="82"/>
      <c r="W24" s="84"/>
      <c r="X24" s="81"/>
      <c r="Y24" s="79"/>
      <c r="Z24" s="85"/>
      <c r="AA24" s="18"/>
    </row>
    <row r="25" spans="1:27" x14ac:dyDescent="0.3">
      <c r="A25" s="17"/>
      <c r="B25" s="67"/>
      <c r="C25" s="209" t="s">
        <v>85</v>
      </c>
      <c r="D25" s="12" t="s">
        <v>7</v>
      </c>
      <c r="E25" s="12" t="s">
        <v>0</v>
      </c>
      <c r="F25" s="17"/>
      <c r="G25" s="30"/>
      <c r="H25" s="177">
        <f>J25/J26</f>
        <v>4.4642857142857144</v>
      </c>
      <c r="I25" s="12" t="s">
        <v>7</v>
      </c>
      <c r="J25" s="178">
        <f>Input!C14</f>
        <v>125000</v>
      </c>
      <c r="K25" s="70"/>
      <c r="L25" s="177">
        <f>N25/N26</f>
        <v>4.0776699029126213</v>
      </c>
      <c r="M25" s="12" t="s">
        <v>7</v>
      </c>
      <c r="N25" s="178">
        <f>Input!D14</f>
        <v>126000</v>
      </c>
      <c r="O25" s="70"/>
      <c r="P25" s="177">
        <f>R25/R26</f>
        <v>4.265625</v>
      </c>
      <c r="Q25" s="12" t="s">
        <v>7</v>
      </c>
      <c r="R25" s="178">
        <f>Input!E14</f>
        <v>136500</v>
      </c>
      <c r="S25" s="71"/>
      <c r="T25" s="177">
        <f>V25/V26</f>
        <v>5.4642857142857144</v>
      </c>
      <c r="U25" s="12" t="s">
        <v>7</v>
      </c>
      <c r="V25" s="178">
        <f>Input!F14</f>
        <v>153000</v>
      </c>
      <c r="W25" s="71"/>
      <c r="X25" s="177">
        <f>Z25/Z26</f>
        <v>5.4642857142857144</v>
      </c>
      <c r="Y25" s="12" t="s">
        <v>7</v>
      </c>
      <c r="Z25" s="178">
        <f>Input!G14</f>
        <v>153000</v>
      </c>
      <c r="AA25" s="18"/>
    </row>
    <row r="26" spans="1:27" x14ac:dyDescent="0.3">
      <c r="A26" s="17"/>
      <c r="B26" s="67"/>
      <c r="C26" s="209"/>
      <c r="D26" s="12"/>
      <c r="E26" s="27" t="s">
        <v>15</v>
      </c>
      <c r="F26" s="17"/>
      <c r="G26" s="30"/>
      <c r="H26" s="68"/>
      <c r="I26" s="12"/>
      <c r="J26" s="179">
        <f>Input!C21</f>
        <v>28000</v>
      </c>
      <c r="K26" s="70"/>
      <c r="L26" s="68"/>
      <c r="M26" s="12"/>
      <c r="N26" s="179">
        <f>Input!D21</f>
        <v>30900</v>
      </c>
      <c r="O26" s="70"/>
      <c r="P26" s="68"/>
      <c r="Q26" s="12"/>
      <c r="R26" s="179">
        <f>Input!E21</f>
        <v>32000</v>
      </c>
      <c r="S26" s="71"/>
      <c r="T26" s="68"/>
      <c r="U26" s="12"/>
      <c r="V26" s="179">
        <f>Input!F21</f>
        <v>28000</v>
      </c>
      <c r="W26" s="71"/>
      <c r="X26" s="68"/>
      <c r="Y26" s="12"/>
      <c r="Z26" s="179">
        <f>Input!G21</f>
        <v>28000</v>
      </c>
      <c r="AA26" s="18"/>
    </row>
    <row r="27" spans="1:27" x14ac:dyDescent="0.3">
      <c r="A27" s="17"/>
      <c r="B27" s="67"/>
      <c r="C27" s="67" t="s">
        <v>37</v>
      </c>
      <c r="D27" s="12"/>
      <c r="E27" s="12"/>
      <c r="F27" s="17"/>
      <c r="G27" s="30"/>
      <c r="H27" s="29">
        <v>2</v>
      </c>
      <c r="I27" s="12"/>
      <c r="J27" s="24"/>
      <c r="K27" s="75"/>
      <c r="L27" s="29">
        <v>2</v>
      </c>
      <c r="M27" s="12"/>
      <c r="N27" s="24"/>
      <c r="O27" s="75"/>
      <c r="P27" s="29">
        <v>2</v>
      </c>
      <c r="Q27" s="12"/>
      <c r="R27" s="24"/>
      <c r="S27" s="75"/>
      <c r="T27" s="29">
        <v>2</v>
      </c>
      <c r="U27" s="12"/>
      <c r="V27" s="24"/>
      <c r="W27" s="75"/>
      <c r="X27" s="29">
        <v>2</v>
      </c>
      <c r="Y27" s="12"/>
      <c r="Z27" s="24"/>
      <c r="AA27" s="18"/>
    </row>
    <row r="28" spans="1:27" x14ac:dyDescent="0.3">
      <c r="A28" s="17"/>
      <c r="B28" s="67"/>
      <c r="C28" s="67" t="s">
        <v>36</v>
      </c>
      <c r="D28" s="12"/>
      <c r="E28" s="12"/>
      <c r="F28" s="17"/>
      <c r="G28" s="30"/>
      <c r="H28" s="177">
        <f>H25-H27</f>
        <v>2.4642857142857144</v>
      </c>
      <c r="I28" s="12"/>
      <c r="J28" s="24"/>
      <c r="K28" s="75"/>
      <c r="L28" s="177">
        <f>L25-L27</f>
        <v>2.0776699029126213</v>
      </c>
      <c r="M28" s="12"/>
      <c r="N28" s="24"/>
      <c r="O28" s="75"/>
      <c r="P28" s="177">
        <f>P25-P27</f>
        <v>2.265625</v>
      </c>
      <c r="Q28" s="12"/>
      <c r="R28" s="24"/>
      <c r="S28" s="75"/>
      <c r="T28" s="177">
        <f>T25-T27</f>
        <v>3.4642857142857144</v>
      </c>
      <c r="U28" s="12"/>
      <c r="V28" s="24"/>
      <c r="W28" s="75"/>
      <c r="X28" s="177">
        <f>X25-X27</f>
        <v>3.4642857142857144</v>
      </c>
      <c r="Y28" s="12"/>
      <c r="Z28" s="24"/>
      <c r="AA28" s="18"/>
    </row>
    <row r="29" spans="1:27" x14ac:dyDescent="0.3">
      <c r="A29" s="17"/>
      <c r="B29" s="67"/>
      <c r="C29" s="67" t="s">
        <v>38</v>
      </c>
      <c r="D29" s="12"/>
      <c r="E29" s="12"/>
      <c r="F29" s="35"/>
      <c r="G29" s="30"/>
      <c r="H29" s="68"/>
      <c r="I29" s="12"/>
      <c r="J29" s="24"/>
      <c r="K29" s="86"/>
      <c r="L29" s="177">
        <f>L25-H25</f>
        <v>-0.38661581137309309</v>
      </c>
      <c r="M29" s="12"/>
      <c r="N29" s="24"/>
      <c r="O29" s="86"/>
      <c r="P29" s="177">
        <f>P25-L25</f>
        <v>0.18795509708737868</v>
      </c>
      <c r="Q29" s="12"/>
      <c r="R29" s="24"/>
      <c r="S29" s="86"/>
      <c r="T29" s="177">
        <f>T25-P25</f>
        <v>1.1986607142857144</v>
      </c>
      <c r="U29" s="12"/>
      <c r="V29" s="24"/>
      <c r="W29" s="86"/>
      <c r="X29" s="68"/>
      <c r="Y29" s="30"/>
      <c r="Z29" s="30"/>
      <c r="AA29" s="18"/>
    </row>
    <row r="30" spans="1:27" x14ac:dyDescent="0.3">
      <c r="B30" s="48"/>
      <c r="C30" s="79"/>
      <c r="D30" s="79"/>
      <c r="E30" s="79"/>
      <c r="F30" s="48"/>
      <c r="G30" s="48"/>
      <c r="H30" s="87"/>
      <c r="I30" s="79"/>
      <c r="J30" s="82"/>
      <c r="K30" s="79"/>
      <c r="L30" s="79"/>
      <c r="M30" s="79"/>
      <c r="N30" s="79"/>
      <c r="O30" s="79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7" x14ac:dyDescent="0.3">
      <c r="B31" s="30"/>
      <c r="C31" s="12"/>
      <c r="D31" s="12"/>
      <c r="E31" s="12"/>
      <c r="F31" s="30"/>
      <c r="G31" s="30"/>
      <c r="H31" s="23"/>
      <c r="I31" s="12"/>
      <c r="J31" s="24"/>
      <c r="K31" s="12"/>
      <c r="L31" s="12"/>
      <c r="M31" s="12"/>
      <c r="N31" s="12"/>
      <c r="O31" s="12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</sheetData>
  <mergeCells count="15">
    <mergeCell ref="C12:C13"/>
    <mergeCell ref="C5:C6"/>
    <mergeCell ref="C25:C26"/>
    <mergeCell ref="W2:Z2"/>
    <mergeCell ref="G2:J2"/>
    <mergeCell ref="K2:N2"/>
    <mergeCell ref="O2:R2"/>
    <mergeCell ref="S2:V2"/>
    <mergeCell ref="W3:Z3"/>
    <mergeCell ref="B2:F2"/>
    <mergeCell ref="B3:F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2"/>
    <pageSetUpPr fitToPage="1"/>
  </sheetPr>
  <dimension ref="A1:AA124"/>
  <sheetViews>
    <sheetView workbookViewId="0">
      <selection activeCell="P40" sqref="P40"/>
    </sheetView>
  </sheetViews>
  <sheetFormatPr defaultRowHeight="14.25" x14ac:dyDescent="0.3"/>
  <cols>
    <col min="1" max="1" width="1.42578125" style="11" customWidth="1"/>
    <col min="2" max="2" width="5" style="11" customWidth="1"/>
    <col min="3" max="3" width="16.5703125" style="14" customWidth="1"/>
    <col min="4" max="4" width="3.140625" style="14" customWidth="1"/>
    <col min="5" max="5" width="30.85546875" style="14" customWidth="1"/>
    <col min="6" max="6" width="1.7109375" style="11" customWidth="1"/>
    <col min="7" max="7" width="2.7109375" style="11" customWidth="1"/>
    <col min="8" max="8" width="8.7109375" style="13" customWidth="1"/>
    <col min="9" max="9" width="3.140625" style="14" customWidth="1"/>
    <col min="10" max="10" width="10.140625" style="15" customWidth="1"/>
    <col min="11" max="11" width="2.7109375" style="15" customWidth="1"/>
    <col min="12" max="12" width="8.7109375" style="14" customWidth="1"/>
    <col min="13" max="13" width="3.140625" style="14" customWidth="1"/>
    <col min="14" max="14" width="10.28515625" style="14" customWidth="1"/>
    <col min="15" max="15" width="2.7109375" style="14" customWidth="1"/>
    <col min="16" max="16" width="8.7109375" style="14" customWidth="1"/>
    <col min="17" max="17" width="3.140625" style="14" customWidth="1"/>
    <col min="18" max="18" width="10.28515625" style="11" customWidth="1"/>
    <col min="19" max="19" width="2.7109375" style="11" customWidth="1"/>
    <col min="20" max="20" width="8.7109375" style="11" customWidth="1"/>
    <col min="21" max="21" width="3.140625" style="11" customWidth="1"/>
    <col min="22" max="22" width="10.28515625" style="11" customWidth="1"/>
    <col min="23" max="23" width="2.7109375" style="11" customWidth="1"/>
    <col min="24" max="24" width="8.7109375" style="11" customWidth="1"/>
    <col min="25" max="25" width="3.140625" style="11" customWidth="1"/>
    <col min="26" max="26" width="10.28515625" style="11" customWidth="1"/>
    <col min="27" max="16384" width="9.140625" style="11"/>
  </cols>
  <sheetData>
    <row r="1" spans="1:27" ht="6" customHeight="1" x14ac:dyDescent="0.3">
      <c r="A1" s="65"/>
      <c r="C1" s="12"/>
      <c r="D1" s="12"/>
      <c r="E1" s="12"/>
      <c r="F1" s="12"/>
    </row>
    <row r="2" spans="1:27" ht="21.75" customHeight="1" x14ac:dyDescent="0.3">
      <c r="A2" s="30"/>
      <c r="B2" s="201" t="s">
        <v>11</v>
      </c>
      <c r="C2" s="201"/>
      <c r="D2" s="201"/>
      <c r="E2" s="201"/>
      <c r="F2" s="201"/>
      <c r="G2" s="211" t="s">
        <v>31</v>
      </c>
      <c r="H2" s="212"/>
      <c r="I2" s="212"/>
      <c r="J2" s="224"/>
      <c r="K2" s="223" t="s">
        <v>32</v>
      </c>
      <c r="L2" s="223"/>
      <c r="M2" s="223"/>
      <c r="N2" s="223"/>
      <c r="O2" s="222" t="s">
        <v>33</v>
      </c>
      <c r="P2" s="223"/>
      <c r="Q2" s="223"/>
      <c r="R2" s="223"/>
      <c r="S2" s="222" t="s">
        <v>34</v>
      </c>
      <c r="T2" s="223"/>
      <c r="U2" s="223"/>
      <c r="V2" s="223"/>
      <c r="W2" s="222" t="s">
        <v>35</v>
      </c>
      <c r="X2" s="223"/>
      <c r="Y2" s="223"/>
      <c r="Z2" s="223"/>
    </row>
    <row r="3" spans="1:27" x14ac:dyDescent="0.3">
      <c r="A3" s="17"/>
      <c r="B3" s="216" t="s">
        <v>5</v>
      </c>
      <c r="C3" s="217"/>
      <c r="D3" s="217"/>
      <c r="E3" s="217"/>
      <c r="F3" s="218"/>
      <c r="G3" s="225"/>
      <c r="H3" s="226"/>
      <c r="I3" s="226"/>
      <c r="J3" s="227"/>
      <c r="K3" s="228"/>
      <c r="L3" s="229"/>
      <c r="M3" s="229"/>
      <c r="N3" s="230"/>
      <c r="O3" s="197"/>
      <c r="P3" s="198"/>
      <c r="Q3" s="198"/>
      <c r="R3" s="199"/>
      <c r="S3" s="197"/>
      <c r="T3" s="198"/>
      <c r="U3" s="198"/>
      <c r="V3" s="199"/>
      <c r="W3" s="197"/>
      <c r="X3" s="198"/>
      <c r="Y3" s="198"/>
      <c r="Z3" s="200"/>
      <c r="AA3" s="18"/>
    </row>
    <row r="4" spans="1:27" x14ac:dyDescent="0.3">
      <c r="A4" s="17"/>
      <c r="B4" s="139"/>
      <c r="C4" s="12"/>
      <c r="D4" s="12"/>
      <c r="E4" s="12"/>
      <c r="F4" s="22"/>
      <c r="G4" s="140"/>
      <c r="H4" s="68"/>
      <c r="I4" s="12"/>
      <c r="J4" s="24"/>
      <c r="K4" s="42"/>
      <c r="L4" s="22"/>
      <c r="M4" s="12"/>
      <c r="N4" s="12"/>
      <c r="O4" s="31"/>
      <c r="P4" s="12"/>
      <c r="Q4" s="12"/>
      <c r="R4" s="30"/>
      <c r="S4" s="32"/>
      <c r="T4" s="30"/>
      <c r="U4" s="30"/>
      <c r="V4" s="30"/>
      <c r="W4" s="32"/>
      <c r="X4" s="30"/>
      <c r="Y4" s="30"/>
      <c r="Z4" s="30"/>
      <c r="AA4" s="18"/>
    </row>
    <row r="5" spans="1:27" x14ac:dyDescent="0.3">
      <c r="A5" s="17"/>
      <c r="B5" s="20"/>
      <c r="C5" s="20" t="s">
        <v>86</v>
      </c>
      <c r="D5" s="12" t="s">
        <v>7</v>
      </c>
      <c r="E5" s="12" t="s">
        <v>12</v>
      </c>
      <c r="F5" s="22"/>
      <c r="G5" s="140"/>
      <c r="H5" s="177">
        <f>J5/J6</f>
        <v>0.72653061224489801</v>
      </c>
      <c r="I5" s="12" t="s">
        <v>7</v>
      </c>
      <c r="J5" s="178">
        <f>Input!C37</f>
        <v>89000</v>
      </c>
      <c r="K5" s="42"/>
      <c r="L5" s="177">
        <f>N5/N6</f>
        <v>0.70731707317073167</v>
      </c>
      <c r="M5" s="12" t="s">
        <v>7</v>
      </c>
      <c r="N5" s="178">
        <f>Input!D37</f>
        <v>87000</v>
      </c>
      <c r="O5" s="42"/>
      <c r="P5" s="177">
        <f>R5/R6</f>
        <v>0.7407407407407407</v>
      </c>
      <c r="Q5" s="12" t="s">
        <v>7</v>
      </c>
      <c r="R5" s="178">
        <f>Input!E37</f>
        <v>95000</v>
      </c>
      <c r="S5" s="42"/>
      <c r="T5" s="177">
        <f>V5/V6</f>
        <v>0.47619047619047616</v>
      </c>
      <c r="U5" s="12" t="s">
        <v>7</v>
      </c>
      <c r="V5" s="178">
        <f>Input!F37</f>
        <v>65000</v>
      </c>
      <c r="W5" s="42"/>
      <c r="X5" s="177">
        <f>Z5/Z6</f>
        <v>2.4615384615384617</v>
      </c>
      <c r="Y5" s="12" t="s">
        <v>7</v>
      </c>
      <c r="Z5" s="178">
        <f>Input!G37</f>
        <v>336000</v>
      </c>
      <c r="AA5" s="18"/>
    </row>
    <row r="6" spans="1:27" x14ac:dyDescent="0.3">
      <c r="A6" s="17"/>
      <c r="B6" s="20"/>
      <c r="C6" s="20"/>
      <c r="D6" s="12"/>
      <c r="E6" s="27" t="s">
        <v>41</v>
      </c>
      <c r="F6" s="22"/>
      <c r="G6" s="140"/>
      <c r="H6" s="68"/>
      <c r="I6" s="12"/>
      <c r="J6" s="179">
        <f>Input!C15</f>
        <v>122500</v>
      </c>
      <c r="K6" s="42"/>
      <c r="L6" s="68"/>
      <c r="M6" s="12"/>
      <c r="N6" s="179">
        <f>Input!D15</f>
        <v>123000</v>
      </c>
      <c r="O6" s="42"/>
      <c r="P6" s="68"/>
      <c r="Q6" s="12"/>
      <c r="R6" s="179">
        <f>Input!E15</f>
        <v>128250</v>
      </c>
      <c r="S6" s="42"/>
      <c r="T6" s="68"/>
      <c r="U6" s="12"/>
      <c r="V6" s="179">
        <f>Input!F15</f>
        <v>136500</v>
      </c>
      <c r="W6" s="42"/>
      <c r="X6" s="68"/>
      <c r="Y6" s="12"/>
      <c r="Z6" s="179">
        <f>Input!G15</f>
        <v>136500</v>
      </c>
      <c r="AA6" s="18"/>
    </row>
    <row r="7" spans="1:27" x14ac:dyDescent="0.3">
      <c r="A7" s="17"/>
      <c r="B7" s="20"/>
      <c r="C7" s="20" t="s">
        <v>37</v>
      </c>
      <c r="D7" s="12"/>
      <c r="E7" s="12"/>
      <c r="F7" s="22"/>
      <c r="G7" s="140"/>
      <c r="H7" s="29">
        <v>2</v>
      </c>
      <c r="I7" s="12"/>
      <c r="J7" s="24"/>
      <c r="K7" s="42"/>
      <c r="L7" s="29">
        <v>2</v>
      </c>
      <c r="M7" s="12"/>
      <c r="N7" s="24"/>
      <c r="O7" s="42"/>
      <c r="P7" s="29">
        <v>2</v>
      </c>
      <c r="Q7" s="12"/>
      <c r="R7" s="24"/>
      <c r="S7" s="42"/>
      <c r="T7" s="29">
        <v>2</v>
      </c>
      <c r="U7" s="12"/>
      <c r="V7" s="24"/>
      <c r="W7" s="42"/>
      <c r="X7" s="29">
        <v>2</v>
      </c>
      <c r="Y7" s="12"/>
      <c r="Z7" s="24"/>
      <c r="AA7" s="18"/>
    </row>
    <row r="8" spans="1:27" x14ac:dyDescent="0.3">
      <c r="A8" s="17"/>
      <c r="B8" s="20"/>
      <c r="C8" s="20" t="s">
        <v>36</v>
      </c>
      <c r="D8" s="12"/>
      <c r="E8" s="12"/>
      <c r="F8" s="22"/>
      <c r="G8" s="140"/>
      <c r="H8" s="177">
        <f>H5-H7</f>
        <v>-1.273469387755102</v>
      </c>
      <c r="I8" s="12"/>
      <c r="J8" s="24"/>
      <c r="K8" s="42"/>
      <c r="L8" s="177">
        <f>L5-L7</f>
        <v>-1.2926829268292683</v>
      </c>
      <c r="M8" s="12"/>
      <c r="N8" s="24"/>
      <c r="O8" s="42"/>
      <c r="P8" s="177">
        <f>P5-P7</f>
        <v>-1.2592592592592593</v>
      </c>
      <c r="Q8" s="12"/>
      <c r="R8" s="24"/>
      <c r="S8" s="42"/>
      <c r="T8" s="177">
        <f>T5-T7</f>
        <v>-1.5238095238095237</v>
      </c>
      <c r="U8" s="12"/>
      <c r="V8" s="24"/>
      <c r="W8" s="42"/>
      <c r="X8" s="177">
        <f>X5-X7</f>
        <v>0.46153846153846168</v>
      </c>
      <c r="Y8" s="12"/>
      <c r="Z8" s="24"/>
      <c r="AA8" s="18"/>
    </row>
    <row r="9" spans="1:27" x14ac:dyDescent="0.3">
      <c r="A9" s="17"/>
      <c r="B9" s="20"/>
      <c r="C9" s="20" t="s">
        <v>38</v>
      </c>
      <c r="D9" s="12"/>
      <c r="E9" s="12"/>
      <c r="F9" s="22"/>
      <c r="G9" s="140"/>
      <c r="H9" s="68"/>
      <c r="I9" s="12"/>
      <c r="J9" s="24"/>
      <c r="K9" s="42"/>
      <c r="L9" s="177">
        <f>L5-H5</f>
        <v>-1.9213539074166341E-2</v>
      </c>
      <c r="M9" s="12"/>
      <c r="N9" s="24"/>
      <c r="O9" s="42"/>
      <c r="P9" s="177">
        <f>P5-L5</f>
        <v>3.342366757000903E-2</v>
      </c>
      <c r="Q9" s="12"/>
      <c r="R9" s="24"/>
      <c r="S9" s="42"/>
      <c r="T9" s="177">
        <f>T5-P5</f>
        <v>-0.26455026455026454</v>
      </c>
      <c r="U9" s="12"/>
      <c r="V9" s="24"/>
      <c r="W9" s="42"/>
      <c r="X9" s="68"/>
      <c r="Y9" s="12"/>
      <c r="Z9" s="24"/>
      <c r="AA9" s="18"/>
    </row>
    <row r="10" spans="1:27" x14ac:dyDescent="0.3">
      <c r="A10" s="17"/>
      <c r="B10" s="141"/>
      <c r="C10" s="142"/>
      <c r="D10" s="143"/>
      <c r="E10" s="143"/>
      <c r="F10" s="144"/>
      <c r="G10" s="145"/>
      <c r="H10" s="81"/>
      <c r="I10" s="79"/>
      <c r="J10" s="82"/>
      <c r="K10" s="146"/>
      <c r="L10" s="147"/>
      <c r="M10" s="79"/>
      <c r="N10" s="79"/>
      <c r="O10" s="148"/>
      <c r="P10" s="79"/>
      <c r="Q10" s="79"/>
      <c r="R10" s="48"/>
      <c r="S10" s="149"/>
      <c r="T10" s="48"/>
      <c r="U10" s="48"/>
      <c r="V10" s="48"/>
      <c r="W10" s="149"/>
      <c r="X10" s="48"/>
      <c r="Y10" s="48"/>
      <c r="Z10" s="48"/>
      <c r="AA10" s="18"/>
    </row>
    <row r="11" spans="1:27" x14ac:dyDescent="0.3">
      <c r="A11" s="17"/>
      <c r="B11" s="20"/>
      <c r="C11" s="150" t="s">
        <v>87</v>
      </c>
      <c r="D11" s="151" t="s">
        <v>7</v>
      </c>
      <c r="E11" s="12" t="s">
        <v>12</v>
      </c>
      <c r="F11" s="152"/>
      <c r="G11" s="140"/>
      <c r="H11" s="177">
        <f>J11/J12</f>
        <v>3.1228070175438596</v>
      </c>
      <c r="I11" s="12" t="s">
        <v>7</v>
      </c>
      <c r="J11" s="178">
        <f>Input!C37</f>
        <v>89000</v>
      </c>
      <c r="K11" s="42"/>
      <c r="L11" s="177">
        <f>N11/N12</f>
        <v>2.9048414023372287</v>
      </c>
      <c r="M11" s="12" t="s">
        <v>7</v>
      </c>
      <c r="N11" s="178">
        <f>Input!D37</f>
        <v>87000</v>
      </c>
      <c r="O11" s="42"/>
      <c r="P11" s="177">
        <f>R11/R12</f>
        <v>3.1147540983606556</v>
      </c>
      <c r="Q11" s="12" t="s">
        <v>7</v>
      </c>
      <c r="R11" s="178">
        <f>Input!E37</f>
        <v>95000</v>
      </c>
      <c r="S11" s="42"/>
      <c r="T11" s="177">
        <f>V11/V12</f>
        <v>2.2807017543859649</v>
      </c>
      <c r="U11" s="12" t="s">
        <v>7</v>
      </c>
      <c r="V11" s="178">
        <f>Input!F37</f>
        <v>65000</v>
      </c>
      <c r="W11" s="42"/>
      <c r="X11" s="177">
        <f>Z11/Z12</f>
        <v>11.789473684210526</v>
      </c>
      <c r="Y11" s="12" t="s">
        <v>7</v>
      </c>
      <c r="Z11" s="178">
        <f>Input!G37</f>
        <v>336000</v>
      </c>
      <c r="AA11" s="18"/>
    </row>
    <row r="12" spans="1:27" x14ac:dyDescent="0.3">
      <c r="A12" s="17"/>
      <c r="B12" s="20"/>
      <c r="C12" s="153"/>
      <c r="D12" s="154"/>
      <c r="E12" s="27" t="s">
        <v>43</v>
      </c>
      <c r="F12" s="22"/>
      <c r="G12" s="140"/>
      <c r="H12" s="68"/>
      <c r="I12" s="12"/>
      <c r="J12" s="179">
        <f>Input!C24</f>
        <v>28500</v>
      </c>
      <c r="K12" s="42"/>
      <c r="L12" s="68"/>
      <c r="M12" s="12"/>
      <c r="N12" s="179">
        <f>Input!D24</f>
        <v>29950</v>
      </c>
      <c r="O12" s="42"/>
      <c r="P12" s="68"/>
      <c r="Q12" s="12"/>
      <c r="R12" s="179">
        <f>Input!E24</f>
        <v>30500</v>
      </c>
      <c r="S12" s="42"/>
      <c r="T12" s="68"/>
      <c r="U12" s="12"/>
      <c r="V12" s="179">
        <f>Input!F24</f>
        <v>28500</v>
      </c>
      <c r="W12" s="42"/>
      <c r="X12" s="68"/>
      <c r="Y12" s="12"/>
      <c r="Z12" s="179">
        <f>Input!G24</f>
        <v>28500</v>
      </c>
      <c r="AA12" s="18"/>
    </row>
    <row r="13" spans="1:27" x14ac:dyDescent="0.3">
      <c r="A13" s="17"/>
      <c r="B13" s="20"/>
      <c r="C13" s="20" t="s">
        <v>37</v>
      </c>
      <c r="D13" s="154"/>
      <c r="E13" s="12"/>
      <c r="F13" s="22"/>
      <c r="G13" s="140"/>
      <c r="H13" s="29">
        <v>2</v>
      </c>
      <c r="I13" s="12"/>
      <c r="J13" s="24"/>
      <c r="K13" s="42"/>
      <c r="L13" s="29">
        <v>2</v>
      </c>
      <c r="M13" s="12"/>
      <c r="N13" s="24"/>
      <c r="O13" s="42"/>
      <c r="P13" s="29">
        <v>2</v>
      </c>
      <c r="Q13" s="12"/>
      <c r="R13" s="24"/>
      <c r="S13" s="42"/>
      <c r="T13" s="29">
        <v>2</v>
      </c>
      <c r="U13" s="12"/>
      <c r="V13" s="24"/>
      <c r="W13" s="42"/>
      <c r="X13" s="29">
        <v>2</v>
      </c>
      <c r="Y13" s="12"/>
      <c r="Z13" s="24"/>
      <c r="AA13" s="18"/>
    </row>
    <row r="14" spans="1:27" x14ac:dyDescent="0.3">
      <c r="A14" s="17"/>
      <c r="B14" s="20"/>
      <c r="C14" s="20" t="s">
        <v>36</v>
      </c>
      <c r="D14" s="154"/>
      <c r="E14" s="12"/>
      <c r="F14" s="22"/>
      <c r="G14" s="140"/>
      <c r="H14" s="177">
        <f>H11-H13</f>
        <v>1.1228070175438596</v>
      </c>
      <c r="I14" s="12"/>
      <c r="J14" s="24"/>
      <c r="K14" s="42"/>
      <c r="L14" s="177">
        <f>L11-L13</f>
        <v>0.90484140233722865</v>
      </c>
      <c r="M14" s="12"/>
      <c r="N14" s="24"/>
      <c r="O14" s="42"/>
      <c r="P14" s="177">
        <f>P11-P13</f>
        <v>1.1147540983606556</v>
      </c>
      <c r="Q14" s="12"/>
      <c r="R14" s="24"/>
      <c r="S14" s="42"/>
      <c r="T14" s="177">
        <f>T11-T13</f>
        <v>0.2807017543859649</v>
      </c>
      <c r="U14" s="12"/>
      <c r="V14" s="24"/>
      <c r="W14" s="42"/>
      <c r="X14" s="177">
        <f>X11-X13</f>
        <v>9.7894736842105257</v>
      </c>
      <c r="Y14" s="12"/>
      <c r="Z14" s="24"/>
      <c r="AA14" s="18"/>
    </row>
    <row r="15" spans="1:27" x14ac:dyDescent="0.3">
      <c r="A15" s="17"/>
      <c r="B15" s="20"/>
      <c r="C15" s="20" t="s">
        <v>38</v>
      </c>
      <c r="D15" s="154"/>
      <c r="E15" s="12"/>
      <c r="F15" s="22"/>
      <c r="G15" s="140"/>
      <c r="H15" s="68"/>
      <c r="I15" s="12"/>
      <c r="J15" s="24"/>
      <c r="K15" s="42"/>
      <c r="L15" s="177">
        <f>L11-H11</f>
        <v>-0.21796561520663094</v>
      </c>
      <c r="M15" s="12"/>
      <c r="N15" s="24"/>
      <c r="O15" s="42"/>
      <c r="P15" s="177">
        <f>P11-L11</f>
        <v>0.20991269602342699</v>
      </c>
      <c r="Q15" s="12"/>
      <c r="R15" s="24"/>
      <c r="S15" s="42"/>
      <c r="T15" s="177">
        <f>T11-P11</f>
        <v>-0.83405234397469075</v>
      </c>
      <c r="U15" s="12"/>
      <c r="V15" s="24"/>
      <c r="W15" s="42"/>
      <c r="X15" s="68"/>
      <c r="Y15" s="12"/>
      <c r="Z15" s="24"/>
      <c r="AA15" s="18"/>
    </row>
    <row r="16" spans="1:27" x14ac:dyDescent="0.3">
      <c r="A16" s="17"/>
      <c r="B16" s="141"/>
      <c r="C16" s="155"/>
      <c r="D16" s="156"/>
      <c r="E16" s="79"/>
      <c r="F16" s="147"/>
      <c r="G16" s="145"/>
      <c r="H16" s="81"/>
      <c r="I16" s="79"/>
      <c r="J16" s="82"/>
      <c r="K16" s="146"/>
      <c r="L16" s="147"/>
      <c r="M16" s="79"/>
      <c r="N16" s="79"/>
      <c r="O16" s="148"/>
      <c r="P16" s="79"/>
      <c r="Q16" s="79"/>
      <c r="R16" s="48"/>
      <c r="S16" s="149"/>
      <c r="T16" s="48"/>
      <c r="U16" s="48"/>
      <c r="V16" s="48"/>
      <c r="W16" s="149"/>
      <c r="X16" s="48"/>
      <c r="Y16" s="48"/>
      <c r="Z16" s="48"/>
      <c r="AA16" s="18"/>
    </row>
    <row r="17" spans="1:27" x14ac:dyDescent="0.3">
      <c r="A17" s="17"/>
      <c r="B17" s="20"/>
      <c r="C17" s="157" t="s">
        <v>88</v>
      </c>
      <c r="D17" s="158" t="s">
        <v>7</v>
      </c>
      <c r="E17" s="12" t="s">
        <v>12</v>
      </c>
      <c r="F17" s="22"/>
      <c r="G17" s="140"/>
      <c r="H17" s="177">
        <f>J17/J18</f>
        <v>0.61379310344827587</v>
      </c>
      <c r="I17" s="12" t="s">
        <v>7</v>
      </c>
      <c r="J17" s="178">
        <f>Input!C37</f>
        <v>89000</v>
      </c>
      <c r="K17" s="42"/>
      <c r="L17" s="177">
        <f>N17/N18</f>
        <v>0.55769230769230771</v>
      </c>
      <c r="M17" s="12" t="s">
        <v>7</v>
      </c>
      <c r="N17" s="178">
        <f>Input!D37</f>
        <v>87000</v>
      </c>
      <c r="O17" s="42"/>
      <c r="P17" s="177">
        <f>R17/R18</f>
        <v>0.70058997050147498</v>
      </c>
      <c r="Q17" s="12" t="s">
        <v>7</v>
      </c>
      <c r="R17" s="178">
        <f>Input!E37</f>
        <v>95000</v>
      </c>
      <c r="S17" s="42"/>
      <c r="T17" s="177">
        <f>V17/V18</f>
        <v>0.52</v>
      </c>
      <c r="U17" s="12" t="s">
        <v>7</v>
      </c>
      <c r="V17" s="178">
        <f>Input!F37</f>
        <v>65000</v>
      </c>
      <c r="W17" s="42"/>
      <c r="X17" s="177">
        <f>Z17/Z18</f>
        <v>0.59829059829059827</v>
      </c>
      <c r="Y17" s="12" t="s">
        <v>7</v>
      </c>
      <c r="Z17" s="178">
        <f>Input!G37</f>
        <v>336000</v>
      </c>
      <c r="AA17" s="18"/>
    </row>
    <row r="18" spans="1:27" x14ac:dyDescent="0.3">
      <c r="A18" s="17"/>
      <c r="B18" s="20"/>
      <c r="C18" s="20"/>
      <c r="D18" s="12"/>
      <c r="E18" s="27" t="s">
        <v>27</v>
      </c>
      <c r="F18" s="22"/>
      <c r="G18" s="140"/>
      <c r="H18" s="68"/>
      <c r="I18" s="12"/>
      <c r="J18" s="179">
        <f>Input!C30</f>
        <v>145000</v>
      </c>
      <c r="K18" s="42"/>
      <c r="L18" s="68"/>
      <c r="M18" s="12"/>
      <c r="N18" s="179">
        <f>Input!D30</f>
        <v>156000</v>
      </c>
      <c r="O18" s="42"/>
      <c r="P18" s="68"/>
      <c r="Q18" s="12"/>
      <c r="R18" s="179">
        <f>Input!E30</f>
        <v>135600</v>
      </c>
      <c r="S18" s="42"/>
      <c r="T18" s="68"/>
      <c r="U18" s="12"/>
      <c r="V18" s="179">
        <f>Input!F30</f>
        <v>125000</v>
      </c>
      <c r="W18" s="42"/>
      <c r="X18" s="68"/>
      <c r="Y18" s="12"/>
      <c r="Z18" s="179">
        <f>Input!G30</f>
        <v>561600</v>
      </c>
      <c r="AA18" s="18"/>
    </row>
    <row r="19" spans="1:27" x14ac:dyDescent="0.3">
      <c r="A19" s="17"/>
      <c r="B19" s="20"/>
      <c r="C19" s="20" t="s">
        <v>37</v>
      </c>
      <c r="D19" s="12"/>
      <c r="E19" s="12"/>
      <c r="F19" s="22"/>
      <c r="G19" s="140"/>
      <c r="H19" s="29">
        <v>2</v>
      </c>
      <c r="I19" s="12"/>
      <c r="J19" s="24"/>
      <c r="K19" s="42"/>
      <c r="L19" s="29">
        <v>2</v>
      </c>
      <c r="M19" s="12"/>
      <c r="N19" s="24"/>
      <c r="O19" s="42"/>
      <c r="P19" s="29">
        <v>2</v>
      </c>
      <c r="Q19" s="12"/>
      <c r="R19" s="24"/>
      <c r="S19" s="42"/>
      <c r="T19" s="29">
        <v>2</v>
      </c>
      <c r="U19" s="12"/>
      <c r="V19" s="24"/>
      <c r="W19" s="42"/>
      <c r="X19" s="29">
        <v>2</v>
      </c>
      <c r="Y19" s="12"/>
      <c r="Z19" s="24"/>
      <c r="AA19" s="18"/>
    </row>
    <row r="20" spans="1:27" x14ac:dyDescent="0.3">
      <c r="A20" s="17"/>
      <c r="B20" s="20"/>
      <c r="C20" s="20" t="s">
        <v>36</v>
      </c>
      <c r="D20" s="12"/>
      <c r="E20" s="12"/>
      <c r="F20" s="22"/>
      <c r="G20" s="140"/>
      <c r="H20" s="177">
        <f>H17-H19</f>
        <v>-1.386206896551724</v>
      </c>
      <c r="I20" s="12"/>
      <c r="J20" s="24"/>
      <c r="K20" s="42"/>
      <c r="L20" s="177">
        <f>L17-L19</f>
        <v>-1.4423076923076923</v>
      </c>
      <c r="M20" s="12"/>
      <c r="N20" s="24"/>
      <c r="O20" s="42"/>
      <c r="P20" s="177">
        <f>P17-P19</f>
        <v>-1.2994100294985249</v>
      </c>
      <c r="Q20" s="12"/>
      <c r="R20" s="24"/>
      <c r="S20" s="42"/>
      <c r="T20" s="177">
        <f>T17-T19</f>
        <v>-1.48</v>
      </c>
      <c r="U20" s="12"/>
      <c r="V20" s="24"/>
      <c r="W20" s="42"/>
      <c r="X20" s="177">
        <f>X17-X19</f>
        <v>-1.4017094017094016</v>
      </c>
      <c r="Y20" s="12"/>
      <c r="Z20" s="24"/>
      <c r="AA20" s="18"/>
    </row>
    <row r="21" spans="1:27" x14ac:dyDescent="0.3">
      <c r="A21" s="17"/>
      <c r="B21" s="20"/>
      <c r="C21" s="20" t="s">
        <v>38</v>
      </c>
      <c r="D21" s="12"/>
      <c r="E21" s="12"/>
      <c r="F21" s="22"/>
      <c r="G21" s="140"/>
      <c r="H21" s="68"/>
      <c r="I21" s="12"/>
      <c r="J21" s="24"/>
      <c r="K21" s="42"/>
      <c r="L21" s="177">
        <f>L17-H17</f>
        <v>-5.6100795755968158E-2</v>
      </c>
      <c r="M21" s="12"/>
      <c r="N21" s="24"/>
      <c r="O21" s="42"/>
      <c r="P21" s="177">
        <f>P17-L17</f>
        <v>0.14289766280916727</v>
      </c>
      <c r="Q21" s="12"/>
      <c r="R21" s="24"/>
      <c r="S21" s="42"/>
      <c r="T21" s="177">
        <f>T17-P17</f>
        <v>-0.18058997050147496</v>
      </c>
      <c r="U21" s="12"/>
      <c r="V21" s="24"/>
      <c r="W21" s="42"/>
      <c r="X21" s="68"/>
      <c r="Y21" s="12"/>
      <c r="Z21" s="24"/>
      <c r="AA21" s="18"/>
    </row>
    <row r="22" spans="1:27" x14ac:dyDescent="0.3">
      <c r="A22" s="17"/>
      <c r="B22" s="141"/>
      <c r="C22" s="159"/>
      <c r="D22" s="143"/>
      <c r="E22" s="143"/>
      <c r="F22" s="143"/>
      <c r="G22" s="160"/>
      <c r="H22" s="81"/>
      <c r="I22" s="79"/>
      <c r="J22" s="82"/>
      <c r="K22" s="146"/>
      <c r="L22" s="79"/>
      <c r="M22" s="79"/>
      <c r="N22" s="79"/>
      <c r="O22" s="148"/>
      <c r="P22" s="79"/>
      <c r="Q22" s="79"/>
      <c r="R22" s="48"/>
      <c r="S22" s="149"/>
      <c r="T22" s="48"/>
      <c r="U22" s="48"/>
      <c r="V22" s="48"/>
      <c r="W22" s="149"/>
      <c r="X22" s="48"/>
      <c r="Y22" s="48"/>
      <c r="Z22" s="48"/>
      <c r="AA22" s="18"/>
    </row>
    <row r="23" spans="1:27" x14ac:dyDescent="0.3">
      <c r="A23" s="17"/>
      <c r="B23" s="20"/>
      <c r="C23" s="190" t="s">
        <v>89</v>
      </c>
      <c r="D23" s="12" t="s">
        <v>7</v>
      </c>
      <c r="E23" s="12" t="s">
        <v>64</v>
      </c>
      <c r="F23" s="161"/>
      <c r="G23" s="18"/>
      <c r="H23" s="177">
        <f>J23/J24</f>
        <v>1.056</v>
      </c>
      <c r="I23" s="12" t="s">
        <v>7</v>
      </c>
      <c r="J23" s="178">
        <f>Input!C35</f>
        <v>132000</v>
      </c>
      <c r="K23" s="42"/>
      <c r="L23" s="177">
        <f>N23/N24</f>
        <v>1.0079365079365079</v>
      </c>
      <c r="M23" s="12" t="s">
        <v>7</v>
      </c>
      <c r="N23" s="178">
        <f>Input!D35</f>
        <v>127000</v>
      </c>
      <c r="O23" s="42"/>
      <c r="P23" s="177">
        <f>R23/R24</f>
        <v>0.83882783882783885</v>
      </c>
      <c r="Q23" s="12" t="s">
        <v>7</v>
      </c>
      <c r="R23" s="178">
        <f>Input!E35</f>
        <v>114500</v>
      </c>
      <c r="S23" s="42"/>
      <c r="T23" s="177">
        <f>V23/V24</f>
        <v>0.64052287581699341</v>
      </c>
      <c r="U23" s="12" t="s">
        <v>7</v>
      </c>
      <c r="V23" s="178">
        <f>Input!F35</f>
        <v>98000</v>
      </c>
      <c r="W23" s="42"/>
      <c r="X23" s="177">
        <f>Z23/Z24</f>
        <v>3.0816993464052289</v>
      </c>
      <c r="Y23" s="12" t="s">
        <v>7</v>
      </c>
      <c r="Z23" s="178">
        <f>Input!G35</f>
        <v>471500</v>
      </c>
      <c r="AA23" s="18"/>
    </row>
    <row r="24" spans="1:27" x14ac:dyDescent="0.3">
      <c r="A24" s="17"/>
      <c r="B24" s="20"/>
      <c r="C24" s="190"/>
      <c r="D24" s="162"/>
      <c r="E24" s="27" t="s">
        <v>0</v>
      </c>
      <c r="F24" s="162"/>
      <c r="G24" s="18"/>
      <c r="H24" s="68"/>
      <c r="I24" s="12"/>
      <c r="J24" s="179">
        <f>Input!C14</f>
        <v>125000</v>
      </c>
      <c r="K24" s="42"/>
      <c r="L24" s="68"/>
      <c r="M24" s="12"/>
      <c r="N24" s="179">
        <f>Input!D14</f>
        <v>126000</v>
      </c>
      <c r="O24" s="42"/>
      <c r="P24" s="68"/>
      <c r="Q24" s="12"/>
      <c r="R24" s="179">
        <f>Input!E14</f>
        <v>136500</v>
      </c>
      <c r="S24" s="42"/>
      <c r="T24" s="68"/>
      <c r="U24" s="12"/>
      <c r="V24" s="179">
        <f>Input!F14</f>
        <v>153000</v>
      </c>
      <c r="W24" s="42"/>
      <c r="X24" s="68"/>
      <c r="Y24" s="12"/>
      <c r="Z24" s="179">
        <f>Input!G14</f>
        <v>153000</v>
      </c>
      <c r="AA24" s="18"/>
    </row>
    <row r="25" spans="1:27" x14ac:dyDescent="0.3">
      <c r="A25" s="17"/>
      <c r="B25" s="20"/>
      <c r="C25" s="45"/>
      <c r="D25" s="162"/>
      <c r="E25" s="12"/>
      <c r="F25" s="162"/>
      <c r="G25" s="18"/>
      <c r="H25" s="68"/>
      <c r="I25" s="12"/>
      <c r="J25" s="24"/>
      <c r="K25" s="42"/>
      <c r="L25" s="68"/>
      <c r="M25" s="12"/>
      <c r="N25" s="24"/>
      <c r="O25" s="42"/>
      <c r="P25" s="68"/>
      <c r="Q25" s="12"/>
      <c r="R25" s="24"/>
      <c r="S25" s="42"/>
      <c r="T25" s="68"/>
      <c r="U25" s="12"/>
      <c r="V25" s="24"/>
      <c r="W25" s="42"/>
      <c r="X25" s="68"/>
      <c r="Y25" s="12"/>
      <c r="Z25" s="24"/>
      <c r="AA25" s="18"/>
    </row>
    <row r="26" spans="1:27" x14ac:dyDescent="0.3">
      <c r="A26" s="17"/>
      <c r="B26" s="20"/>
      <c r="C26" s="20" t="s">
        <v>37</v>
      </c>
      <c r="D26" s="162"/>
      <c r="E26" s="12"/>
      <c r="F26" s="162"/>
      <c r="G26" s="18"/>
      <c r="H26" s="29">
        <v>2</v>
      </c>
      <c r="I26" s="12"/>
      <c r="J26" s="24"/>
      <c r="K26" s="42"/>
      <c r="L26" s="29">
        <v>2</v>
      </c>
      <c r="M26" s="12"/>
      <c r="N26" s="24"/>
      <c r="O26" s="42"/>
      <c r="P26" s="29">
        <v>2</v>
      </c>
      <c r="Q26" s="12"/>
      <c r="R26" s="24"/>
      <c r="S26" s="42"/>
      <c r="T26" s="29">
        <v>2</v>
      </c>
      <c r="U26" s="12"/>
      <c r="V26" s="24"/>
      <c r="W26" s="42"/>
      <c r="X26" s="29">
        <v>2</v>
      </c>
      <c r="Y26" s="12"/>
      <c r="Z26" s="24"/>
      <c r="AA26" s="18"/>
    </row>
    <row r="27" spans="1:27" x14ac:dyDescent="0.3">
      <c r="A27" s="17"/>
      <c r="B27" s="20"/>
      <c r="C27" s="20" t="s">
        <v>36</v>
      </c>
      <c r="D27" s="162"/>
      <c r="E27" s="12"/>
      <c r="F27" s="162"/>
      <c r="G27" s="18"/>
      <c r="H27" s="177">
        <f>H23-H26</f>
        <v>-0.94399999999999995</v>
      </c>
      <c r="I27" s="12"/>
      <c r="J27" s="24"/>
      <c r="K27" s="42"/>
      <c r="L27" s="177">
        <f>L23-L26</f>
        <v>-0.99206349206349209</v>
      </c>
      <c r="M27" s="12"/>
      <c r="N27" s="24"/>
      <c r="O27" s="42"/>
      <c r="P27" s="177">
        <f>P23-P26</f>
        <v>-1.161172161172161</v>
      </c>
      <c r="Q27" s="12"/>
      <c r="R27" s="24"/>
      <c r="S27" s="42"/>
      <c r="T27" s="177">
        <f>T23-T26</f>
        <v>-1.3594771241830066</v>
      </c>
      <c r="U27" s="12"/>
      <c r="V27" s="24"/>
      <c r="W27" s="42"/>
      <c r="X27" s="177">
        <f>X23-X26</f>
        <v>1.0816993464052289</v>
      </c>
      <c r="Y27" s="12"/>
      <c r="Z27" s="24"/>
      <c r="AA27" s="18"/>
    </row>
    <row r="28" spans="1:27" x14ac:dyDescent="0.3">
      <c r="A28" s="17"/>
      <c r="B28" s="20"/>
      <c r="C28" s="20" t="s">
        <v>38</v>
      </c>
      <c r="D28" s="162"/>
      <c r="E28" s="12"/>
      <c r="F28" s="162"/>
      <c r="G28" s="18"/>
      <c r="H28" s="68"/>
      <c r="I28" s="12"/>
      <c r="J28" s="24"/>
      <c r="K28" s="42"/>
      <c r="L28" s="177">
        <f>L23-H23</f>
        <v>-4.8063492063492141E-2</v>
      </c>
      <c r="M28" s="12"/>
      <c r="N28" s="24"/>
      <c r="O28" s="42"/>
      <c r="P28" s="177">
        <f>P23-L23</f>
        <v>-0.16910866910866906</v>
      </c>
      <c r="Q28" s="12"/>
      <c r="R28" s="24"/>
      <c r="S28" s="42"/>
      <c r="T28" s="177">
        <f>T23-P23</f>
        <v>-0.19830496301084544</v>
      </c>
      <c r="U28" s="12"/>
      <c r="V28" s="24"/>
      <c r="W28" s="42"/>
      <c r="X28" s="68"/>
      <c r="Y28" s="12"/>
      <c r="Z28" s="24"/>
      <c r="AA28" s="18"/>
    </row>
    <row r="29" spans="1:27" x14ac:dyDescent="0.3">
      <c r="A29" s="17"/>
      <c r="B29" s="141"/>
      <c r="C29" s="155"/>
      <c r="D29" s="156"/>
      <c r="E29" s="156"/>
      <c r="F29" s="156"/>
      <c r="G29" s="160"/>
      <c r="H29" s="81"/>
      <c r="I29" s="79"/>
      <c r="J29" s="82"/>
      <c r="K29" s="146"/>
      <c r="L29" s="79"/>
      <c r="M29" s="79"/>
      <c r="N29" s="79"/>
      <c r="O29" s="148"/>
      <c r="P29" s="79"/>
      <c r="Q29" s="79"/>
      <c r="R29" s="48"/>
      <c r="S29" s="149"/>
      <c r="T29" s="48"/>
      <c r="U29" s="48"/>
      <c r="V29" s="48"/>
      <c r="W29" s="149"/>
      <c r="X29" s="48"/>
      <c r="Y29" s="48"/>
      <c r="Z29" s="48"/>
      <c r="AA29" s="18"/>
    </row>
    <row r="30" spans="1:27" x14ac:dyDescent="0.3">
      <c r="A30" s="17"/>
      <c r="B30" s="20"/>
      <c r="C30" s="20" t="s">
        <v>90</v>
      </c>
      <c r="D30" s="12" t="s">
        <v>7</v>
      </c>
      <c r="E30" s="12" t="s">
        <v>12</v>
      </c>
      <c r="F30" s="161"/>
      <c r="G30" s="18"/>
      <c r="H30" s="177">
        <f>J30/J31</f>
        <v>3.56</v>
      </c>
      <c r="I30" s="12" t="s">
        <v>7</v>
      </c>
      <c r="J30" s="178">
        <f>Input!C37</f>
        <v>89000</v>
      </c>
      <c r="K30" s="42"/>
      <c r="L30" s="177">
        <f>N30/N31</f>
        <v>3.48</v>
      </c>
      <c r="M30" s="12" t="s">
        <v>7</v>
      </c>
      <c r="N30" s="178">
        <f>Input!D37</f>
        <v>87000</v>
      </c>
      <c r="O30" s="42"/>
      <c r="P30" s="177">
        <f>R30/R31</f>
        <v>3.8</v>
      </c>
      <c r="Q30" s="12" t="s">
        <v>7</v>
      </c>
      <c r="R30" s="178">
        <f>Input!E37</f>
        <v>95000</v>
      </c>
      <c r="S30" s="42"/>
      <c r="T30" s="177">
        <f>+V30/V31</f>
        <v>2.6</v>
      </c>
      <c r="U30" s="12" t="s">
        <v>7</v>
      </c>
      <c r="V30" s="178">
        <f>Input!F37</f>
        <v>65000</v>
      </c>
      <c r="W30" s="42"/>
      <c r="X30" s="177">
        <f>Z30/V31</f>
        <v>13.44</v>
      </c>
      <c r="Y30" s="12" t="s">
        <v>7</v>
      </c>
      <c r="Z30" s="178">
        <f>Input!G37</f>
        <v>336000</v>
      </c>
      <c r="AA30" s="18"/>
    </row>
    <row r="31" spans="1:27" x14ac:dyDescent="0.3">
      <c r="A31" s="17"/>
      <c r="B31" s="20"/>
      <c r="C31" s="163"/>
      <c r="D31" s="164"/>
      <c r="E31" s="27" t="s">
        <v>65</v>
      </c>
      <c r="F31" s="30"/>
      <c r="G31" s="18"/>
      <c r="H31" s="68"/>
      <c r="I31" s="12"/>
      <c r="J31" s="179">
        <f>Input!C23</f>
        <v>25000</v>
      </c>
      <c r="K31" s="42"/>
      <c r="L31" s="68"/>
      <c r="M31" s="12"/>
      <c r="N31" s="179">
        <f>Input!D23</f>
        <v>25000</v>
      </c>
      <c r="O31" s="42"/>
      <c r="P31" s="68"/>
      <c r="Q31" s="12"/>
      <c r="R31" s="179">
        <f>Input!E23</f>
        <v>25000</v>
      </c>
      <c r="S31" s="42"/>
      <c r="T31" s="68"/>
      <c r="U31" s="12"/>
      <c r="V31" s="179">
        <f>Input!F23</f>
        <v>25000</v>
      </c>
      <c r="W31" s="42"/>
      <c r="X31" s="68"/>
      <c r="Y31" s="12"/>
      <c r="Z31" s="179">
        <f>Input!G23</f>
        <v>25000</v>
      </c>
      <c r="AA31" s="18"/>
    </row>
    <row r="32" spans="1:27" x14ac:dyDescent="0.3">
      <c r="A32" s="17"/>
      <c r="B32" s="20"/>
      <c r="C32" s="20" t="s">
        <v>37</v>
      </c>
      <c r="D32" s="164"/>
      <c r="E32" s="12"/>
      <c r="F32" s="30"/>
      <c r="G32" s="18"/>
      <c r="H32" s="29">
        <v>2</v>
      </c>
      <c r="I32" s="12"/>
      <c r="J32" s="24"/>
      <c r="K32" s="42"/>
      <c r="L32" s="29">
        <v>2</v>
      </c>
      <c r="M32" s="12"/>
      <c r="N32" s="24"/>
      <c r="O32" s="42"/>
      <c r="P32" s="29">
        <v>2</v>
      </c>
      <c r="Q32" s="12"/>
      <c r="R32" s="24"/>
      <c r="S32" s="42"/>
      <c r="T32" s="29">
        <v>2</v>
      </c>
      <c r="U32" s="12"/>
      <c r="V32" s="24"/>
      <c r="W32" s="42"/>
      <c r="X32" s="29">
        <v>2</v>
      </c>
      <c r="Y32" s="12"/>
      <c r="Z32" s="24"/>
      <c r="AA32" s="18"/>
    </row>
    <row r="33" spans="1:27" x14ac:dyDescent="0.3">
      <c r="A33" s="17"/>
      <c r="B33" s="20"/>
      <c r="C33" s="20" t="s">
        <v>36</v>
      </c>
      <c r="D33" s="164"/>
      <c r="E33" s="12"/>
      <c r="F33" s="30"/>
      <c r="G33" s="18"/>
      <c r="H33" s="177">
        <f>H30-H32</f>
        <v>1.56</v>
      </c>
      <c r="I33" s="12"/>
      <c r="J33" s="24"/>
      <c r="K33" s="42"/>
      <c r="L33" s="177">
        <f>L30-L32</f>
        <v>1.48</v>
      </c>
      <c r="M33" s="12"/>
      <c r="N33" s="24"/>
      <c r="O33" s="42"/>
      <c r="P33" s="177">
        <f>P30-P32</f>
        <v>1.7999999999999998</v>
      </c>
      <c r="Q33" s="12"/>
      <c r="R33" s="24"/>
      <c r="S33" s="42"/>
      <c r="T33" s="177">
        <f>T30-T32</f>
        <v>0.60000000000000009</v>
      </c>
      <c r="U33" s="12"/>
      <c r="V33" s="24"/>
      <c r="W33" s="42"/>
      <c r="X33" s="177">
        <f>X30-X32</f>
        <v>11.44</v>
      </c>
      <c r="Y33" s="12"/>
      <c r="Z33" s="24"/>
      <c r="AA33" s="18"/>
    </row>
    <row r="34" spans="1:27" x14ac:dyDescent="0.3">
      <c r="A34" s="17"/>
      <c r="B34" s="20"/>
      <c r="C34" s="20" t="s">
        <v>38</v>
      </c>
      <c r="D34" s="164"/>
      <c r="E34" s="12"/>
      <c r="F34" s="30"/>
      <c r="G34" s="165"/>
      <c r="H34" s="68"/>
      <c r="I34" s="12"/>
      <c r="J34" s="24"/>
      <c r="K34" s="42"/>
      <c r="L34" s="177">
        <f>L30-H30</f>
        <v>-8.0000000000000071E-2</v>
      </c>
      <c r="M34" s="12"/>
      <c r="N34" s="24"/>
      <c r="O34" s="42"/>
      <c r="P34" s="177">
        <f>P30-L30</f>
        <v>0.31999999999999984</v>
      </c>
      <c r="Q34" s="12"/>
      <c r="R34" s="24"/>
      <c r="S34" s="42"/>
      <c r="T34" s="177">
        <f>T30-P30</f>
        <v>-1.1999999999999997</v>
      </c>
      <c r="U34" s="12"/>
      <c r="V34" s="24"/>
      <c r="W34" s="42"/>
      <c r="X34" s="68"/>
      <c r="Y34" s="12"/>
      <c r="Z34" s="24"/>
      <c r="AA34" s="18"/>
    </row>
    <row r="35" spans="1:27" x14ac:dyDescent="0.3">
      <c r="A35" s="30"/>
      <c r="B35" s="48"/>
      <c r="C35" s="78"/>
      <c r="D35" s="78"/>
      <c r="E35" s="79"/>
      <c r="F35" s="48"/>
      <c r="G35" s="48"/>
      <c r="H35" s="87"/>
      <c r="I35" s="79"/>
      <c r="J35" s="82"/>
      <c r="K35" s="82"/>
      <c r="L35" s="79"/>
      <c r="M35" s="79"/>
      <c r="N35" s="79"/>
      <c r="O35" s="79"/>
      <c r="P35" s="79"/>
      <c r="Q35" s="79"/>
      <c r="R35" s="48"/>
      <c r="S35" s="48"/>
      <c r="T35" s="48"/>
      <c r="U35" s="48"/>
      <c r="V35" s="48"/>
      <c r="W35" s="48"/>
      <c r="X35" s="48"/>
      <c r="Y35" s="48"/>
      <c r="Z35" s="48"/>
    </row>
    <row r="36" spans="1:27" x14ac:dyDescent="0.3">
      <c r="A36" s="30"/>
      <c r="B36" s="30"/>
      <c r="C36" s="73"/>
      <c r="D36" s="73"/>
      <c r="E36" s="12"/>
      <c r="F36" s="30"/>
      <c r="G36" s="30"/>
      <c r="H36" s="23"/>
      <c r="I36" s="12"/>
      <c r="J36" s="24"/>
      <c r="K36" s="24"/>
      <c r="L36" s="12"/>
      <c r="M36" s="12"/>
      <c r="N36" s="12"/>
      <c r="O36" s="12"/>
      <c r="P36" s="12"/>
    </row>
    <row r="37" spans="1:27" x14ac:dyDescent="0.3">
      <c r="A37" s="30"/>
      <c r="B37" s="30"/>
      <c r="C37" s="72"/>
      <c r="D37" s="72"/>
      <c r="E37" s="12"/>
      <c r="F37" s="30"/>
      <c r="G37" s="30"/>
      <c r="H37" s="23"/>
      <c r="I37" s="12"/>
      <c r="J37" s="24"/>
      <c r="K37" s="24"/>
      <c r="L37" s="12"/>
      <c r="M37" s="12"/>
      <c r="N37" s="12"/>
      <c r="O37" s="12"/>
      <c r="P37" s="12"/>
    </row>
    <row r="38" spans="1:27" x14ac:dyDescent="0.3">
      <c r="B38" s="30"/>
      <c r="C38" s="12"/>
      <c r="D38" s="12"/>
      <c r="E38" s="12"/>
      <c r="F38" s="30"/>
      <c r="G38" s="30"/>
      <c r="H38" s="23"/>
      <c r="I38" s="12"/>
      <c r="J38" s="24"/>
      <c r="K38" s="24"/>
      <c r="L38" s="12"/>
      <c r="M38" s="12"/>
      <c r="N38" s="12"/>
      <c r="O38" s="12"/>
      <c r="P38" s="12"/>
    </row>
    <row r="39" spans="1:27" x14ac:dyDescent="0.3">
      <c r="B39" s="30"/>
      <c r="C39" s="12"/>
      <c r="D39" s="12"/>
      <c r="E39" s="166"/>
      <c r="F39" s="30"/>
      <c r="G39" s="30"/>
      <c r="H39" s="23"/>
      <c r="I39" s="12"/>
      <c r="J39" s="24"/>
      <c r="K39" s="24"/>
      <c r="L39" s="12"/>
      <c r="M39" s="12"/>
      <c r="N39" s="12"/>
      <c r="O39" s="12"/>
      <c r="P39" s="12"/>
    </row>
    <row r="40" spans="1:27" x14ac:dyDescent="0.3">
      <c r="B40" s="30"/>
      <c r="C40" s="12"/>
      <c r="D40" s="12"/>
      <c r="E40" s="166"/>
      <c r="F40" s="30"/>
      <c r="G40" s="30"/>
      <c r="H40" s="23"/>
      <c r="I40" s="12"/>
      <c r="J40" s="24"/>
      <c r="K40" s="24"/>
      <c r="L40" s="12"/>
      <c r="M40" s="12"/>
      <c r="N40" s="12"/>
      <c r="O40" s="12"/>
      <c r="P40" s="12"/>
    </row>
    <row r="41" spans="1:27" x14ac:dyDescent="0.3">
      <c r="B41" s="30"/>
      <c r="C41" s="12"/>
      <c r="D41" s="12"/>
      <c r="E41" s="166"/>
      <c r="F41" s="30"/>
      <c r="G41" s="30"/>
      <c r="H41" s="23"/>
      <c r="I41" s="12"/>
      <c r="J41" s="24"/>
      <c r="K41" s="24"/>
      <c r="L41" s="12"/>
      <c r="M41" s="12"/>
      <c r="N41" s="12"/>
      <c r="O41" s="12"/>
      <c r="P41" s="12"/>
    </row>
    <row r="42" spans="1:27" x14ac:dyDescent="0.3">
      <c r="B42" s="30"/>
      <c r="C42" s="12"/>
      <c r="D42" s="12"/>
      <c r="E42" s="164"/>
      <c r="F42" s="30"/>
      <c r="G42" s="30"/>
      <c r="H42" s="23"/>
      <c r="I42" s="12"/>
      <c r="J42" s="24"/>
      <c r="K42" s="24"/>
      <c r="L42" s="12"/>
      <c r="M42" s="12"/>
      <c r="N42" s="12"/>
      <c r="O42" s="12"/>
      <c r="P42" s="12"/>
    </row>
    <row r="43" spans="1:27" x14ac:dyDescent="0.3">
      <c r="B43" s="30"/>
      <c r="C43" s="12"/>
      <c r="D43" s="12"/>
      <c r="E43" s="12"/>
      <c r="F43" s="30"/>
      <c r="G43" s="30"/>
      <c r="H43" s="23"/>
      <c r="I43" s="12"/>
      <c r="J43" s="24"/>
      <c r="K43" s="24"/>
      <c r="L43" s="12"/>
      <c r="M43" s="12"/>
      <c r="N43" s="12"/>
      <c r="O43" s="12"/>
      <c r="P43" s="12"/>
    </row>
    <row r="44" spans="1:27" x14ac:dyDescent="0.3">
      <c r="B44" s="30"/>
      <c r="C44" s="12"/>
      <c r="D44" s="12"/>
      <c r="E44" s="12"/>
      <c r="F44" s="30"/>
      <c r="G44" s="30"/>
      <c r="H44" s="23"/>
      <c r="I44" s="12"/>
      <c r="J44" s="24"/>
      <c r="K44" s="24"/>
      <c r="L44" s="12"/>
      <c r="M44" s="12"/>
      <c r="N44" s="12"/>
      <c r="O44" s="12"/>
      <c r="P44" s="12"/>
    </row>
    <row r="45" spans="1:27" x14ac:dyDescent="0.3">
      <c r="B45" s="30"/>
      <c r="C45" s="12"/>
      <c r="D45" s="12"/>
      <c r="E45" s="12"/>
      <c r="F45" s="30"/>
      <c r="G45" s="30"/>
      <c r="H45" s="23"/>
      <c r="I45" s="12"/>
      <c r="J45" s="24"/>
      <c r="K45" s="24"/>
      <c r="L45" s="12"/>
      <c r="M45" s="12"/>
      <c r="N45" s="12"/>
      <c r="O45" s="12"/>
      <c r="P45" s="12"/>
    </row>
    <row r="46" spans="1:27" x14ac:dyDescent="0.3">
      <c r="B46" s="30"/>
      <c r="C46" s="12"/>
      <c r="D46" s="12"/>
      <c r="E46" s="12"/>
      <c r="F46" s="30"/>
      <c r="G46" s="30"/>
      <c r="H46" s="23"/>
      <c r="I46" s="12"/>
      <c r="J46" s="24"/>
      <c r="K46" s="24"/>
      <c r="L46" s="12"/>
      <c r="M46" s="12"/>
      <c r="N46" s="12"/>
      <c r="O46" s="12"/>
      <c r="P46" s="12"/>
    </row>
    <row r="47" spans="1:27" x14ac:dyDescent="0.3">
      <c r="B47" s="30"/>
      <c r="C47" s="12"/>
      <c r="D47" s="12"/>
      <c r="E47" s="166"/>
      <c r="F47" s="30"/>
      <c r="G47" s="30"/>
      <c r="H47" s="23"/>
      <c r="I47" s="12"/>
      <c r="J47" s="24"/>
      <c r="K47" s="24"/>
      <c r="L47" s="12"/>
      <c r="M47" s="12"/>
      <c r="N47" s="12"/>
      <c r="O47" s="12"/>
      <c r="P47" s="12"/>
    </row>
    <row r="48" spans="1:27" x14ac:dyDescent="0.3">
      <c r="B48" s="30"/>
      <c r="C48" s="12"/>
      <c r="D48" s="12"/>
      <c r="E48" s="166"/>
      <c r="F48" s="30"/>
      <c r="G48" s="30"/>
      <c r="H48" s="23"/>
      <c r="I48" s="12"/>
      <c r="J48" s="24"/>
      <c r="K48" s="24"/>
      <c r="L48" s="12"/>
      <c r="M48" s="12"/>
      <c r="N48" s="12"/>
      <c r="O48" s="12"/>
      <c r="P48" s="12"/>
    </row>
    <row r="49" spans="2:16" x14ac:dyDescent="0.3">
      <c r="B49" s="30"/>
      <c r="C49" s="12"/>
      <c r="D49" s="12"/>
      <c r="E49" s="164"/>
      <c r="F49" s="30"/>
      <c r="G49" s="30"/>
      <c r="H49" s="23"/>
      <c r="I49" s="12"/>
      <c r="J49" s="24"/>
      <c r="K49" s="24"/>
      <c r="L49" s="12"/>
      <c r="M49" s="12"/>
      <c r="N49" s="12"/>
      <c r="O49" s="12"/>
      <c r="P49" s="12"/>
    </row>
    <row r="50" spans="2:16" x14ac:dyDescent="0.3">
      <c r="B50" s="30"/>
      <c r="C50" s="12"/>
      <c r="D50" s="12"/>
      <c r="E50" s="164"/>
      <c r="F50" s="30"/>
      <c r="G50" s="30"/>
      <c r="H50" s="23"/>
      <c r="I50" s="12"/>
      <c r="J50" s="24"/>
      <c r="K50" s="24"/>
      <c r="L50" s="12"/>
      <c r="M50" s="12"/>
      <c r="N50" s="12"/>
      <c r="O50" s="12"/>
      <c r="P50" s="12"/>
    </row>
    <row r="51" spans="2:16" x14ac:dyDescent="0.3">
      <c r="B51" s="30"/>
      <c r="C51" s="12"/>
      <c r="D51" s="12"/>
      <c r="E51" s="12"/>
      <c r="F51" s="30"/>
      <c r="G51" s="30"/>
      <c r="H51" s="23"/>
      <c r="I51" s="12"/>
      <c r="J51" s="24"/>
      <c r="K51" s="24"/>
      <c r="L51" s="12"/>
      <c r="M51" s="12"/>
      <c r="N51" s="12"/>
      <c r="O51" s="12"/>
      <c r="P51" s="12"/>
    </row>
    <row r="52" spans="2:16" x14ac:dyDescent="0.3">
      <c r="M52" s="12"/>
      <c r="N52" s="12"/>
    </row>
    <row r="53" spans="2:16" x14ac:dyDescent="0.3">
      <c r="M53" s="12"/>
      <c r="N53" s="12"/>
    </row>
    <row r="54" spans="2:16" x14ac:dyDescent="0.3">
      <c r="M54" s="12"/>
      <c r="N54" s="12"/>
    </row>
    <row r="55" spans="2:16" x14ac:dyDescent="0.3">
      <c r="M55" s="12"/>
      <c r="N55" s="12"/>
    </row>
    <row r="56" spans="2:16" x14ac:dyDescent="0.3">
      <c r="M56" s="12"/>
      <c r="N56" s="12"/>
    </row>
    <row r="57" spans="2:16" x14ac:dyDescent="0.3">
      <c r="M57" s="12"/>
      <c r="N57" s="12"/>
    </row>
    <row r="58" spans="2:16" x14ac:dyDescent="0.3">
      <c r="M58" s="12"/>
      <c r="N58" s="12"/>
    </row>
    <row r="59" spans="2:16" x14ac:dyDescent="0.3">
      <c r="M59" s="12"/>
      <c r="N59" s="12"/>
    </row>
    <row r="60" spans="2:16" x14ac:dyDescent="0.3">
      <c r="M60" s="12"/>
      <c r="N60" s="12"/>
    </row>
    <row r="61" spans="2:16" x14ac:dyDescent="0.3">
      <c r="M61" s="12"/>
      <c r="N61" s="12"/>
    </row>
    <row r="62" spans="2:16" x14ac:dyDescent="0.3">
      <c r="M62" s="12"/>
      <c r="N62" s="12"/>
    </row>
    <row r="63" spans="2:16" x14ac:dyDescent="0.3">
      <c r="M63" s="12"/>
      <c r="N63" s="12"/>
    </row>
    <row r="64" spans="2:16" x14ac:dyDescent="0.3">
      <c r="M64" s="12"/>
      <c r="N64" s="12"/>
    </row>
    <row r="65" spans="13:14" x14ac:dyDescent="0.3">
      <c r="M65" s="12"/>
      <c r="N65" s="12"/>
    </row>
    <row r="66" spans="13:14" x14ac:dyDescent="0.3">
      <c r="M66" s="12"/>
      <c r="N66" s="12"/>
    </row>
    <row r="67" spans="13:14" x14ac:dyDescent="0.3">
      <c r="M67" s="12"/>
      <c r="N67" s="12"/>
    </row>
    <row r="68" spans="13:14" x14ac:dyDescent="0.3">
      <c r="M68" s="12"/>
      <c r="N68" s="12"/>
    </row>
    <row r="69" spans="13:14" x14ac:dyDescent="0.3">
      <c r="M69" s="12"/>
      <c r="N69" s="12"/>
    </row>
    <row r="70" spans="13:14" x14ac:dyDescent="0.3">
      <c r="M70" s="12"/>
      <c r="N70" s="12"/>
    </row>
    <row r="71" spans="13:14" x14ac:dyDescent="0.3">
      <c r="M71" s="12"/>
      <c r="N71" s="12"/>
    </row>
    <row r="72" spans="13:14" x14ac:dyDescent="0.3">
      <c r="M72" s="12"/>
      <c r="N72" s="12"/>
    </row>
    <row r="73" spans="13:14" x14ac:dyDescent="0.3">
      <c r="M73" s="12"/>
      <c r="N73" s="12"/>
    </row>
    <row r="74" spans="13:14" x14ac:dyDescent="0.3">
      <c r="M74" s="12"/>
      <c r="N74" s="12"/>
    </row>
    <row r="75" spans="13:14" x14ac:dyDescent="0.3">
      <c r="M75" s="12"/>
      <c r="N75" s="12"/>
    </row>
    <row r="76" spans="13:14" x14ac:dyDescent="0.3">
      <c r="M76" s="12"/>
      <c r="N76" s="12"/>
    </row>
    <row r="77" spans="13:14" x14ac:dyDescent="0.3">
      <c r="M77" s="12"/>
      <c r="N77" s="12"/>
    </row>
    <row r="78" spans="13:14" x14ac:dyDescent="0.3">
      <c r="M78" s="12"/>
      <c r="N78" s="12"/>
    </row>
    <row r="79" spans="13:14" x14ac:dyDescent="0.3">
      <c r="M79" s="12"/>
      <c r="N79" s="12"/>
    </row>
    <row r="80" spans="13:14" x14ac:dyDescent="0.3">
      <c r="M80" s="12"/>
      <c r="N80" s="12"/>
    </row>
    <row r="81" spans="13:14" x14ac:dyDescent="0.3">
      <c r="M81" s="12"/>
      <c r="N81" s="12"/>
    </row>
    <row r="82" spans="13:14" x14ac:dyDescent="0.3">
      <c r="M82" s="12"/>
      <c r="N82" s="12"/>
    </row>
    <row r="83" spans="13:14" x14ac:dyDescent="0.3">
      <c r="M83" s="12"/>
      <c r="N83" s="12"/>
    </row>
    <row r="84" spans="13:14" x14ac:dyDescent="0.3">
      <c r="M84" s="12"/>
      <c r="N84" s="12"/>
    </row>
    <row r="85" spans="13:14" x14ac:dyDescent="0.3">
      <c r="M85" s="12"/>
      <c r="N85" s="12"/>
    </row>
    <row r="86" spans="13:14" x14ac:dyDescent="0.3">
      <c r="M86" s="12"/>
      <c r="N86" s="12"/>
    </row>
    <row r="87" spans="13:14" x14ac:dyDescent="0.3">
      <c r="M87" s="12"/>
      <c r="N87" s="12"/>
    </row>
    <row r="88" spans="13:14" x14ac:dyDescent="0.3">
      <c r="M88" s="12"/>
      <c r="N88" s="12"/>
    </row>
    <row r="89" spans="13:14" x14ac:dyDescent="0.3">
      <c r="M89" s="12"/>
      <c r="N89" s="12"/>
    </row>
    <row r="90" spans="13:14" x14ac:dyDescent="0.3">
      <c r="M90" s="12"/>
      <c r="N90" s="12"/>
    </row>
    <row r="91" spans="13:14" x14ac:dyDescent="0.3">
      <c r="M91" s="12"/>
      <c r="N91" s="12"/>
    </row>
    <row r="92" spans="13:14" x14ac:dyDescent="0.3">
      <c r="M92" s="12"/>
      <c r="N92" s="12"/>
    </row>
    <row r="93" spans="13:14" x14ac:dyDescent="0.3">
      <c r="M93" s="12"/>
      <c r="N93" s="12"/>
    </row>
    <row r="94" spans="13:14" x14ac:dyDescent="0.3">
      <c r="M94" s="12"/>
      <c r="N94" s="12"/>
    </row>
    <row r="95" spans="13:14" x14ac:dyDescent="0.3">
      <c r="M95" s="12"/>
      <c r="N95" s="12"/>
    </row>
    <row r="96" spans="13:14" x14ac:dyDescent="0.3">
      <c r="M96" s="12"/>
      <c r="N96" s="12"/>
    </row>
    <row r="97" spans="13:14" x14ac:dyDescent="0.3">
      <c r="M97" s="12"/>
      <c r="N97" s="12"/>
    </row>
    <row r="98" spans="13:14" x14ac:dyDescent="0.3">
      <c r="M98" s="12"/>
      <c r="N98" s="12"/>
    </row>
    <row r="99" spans="13:14" x14ac:dyDescent="0.3">
      <c r="M99" s="12"/>
      <c r="N99" s="12"/>
    </row>
    <row r="100" spans="13:14" x14ac:dyDescent="0.3">
      <c r="M100" s="12"/>
      <c r="N100" s="12"/>
    </row>
    <row r="101" spans="13:14" x14ac:dyDescent="0.3">
      <c r="M101" s="12"/>
      <c r="N101" s="12"/>
    </row>
    <row r="102" spans="13:14" x14ac:dyDescent="0.3">
      <c r="M102" s="12"/>
      <c r="N102" s="12"/>
    </row>
    <row r="103" spans="13:14" x14ac:dyDescent="0.3">
      <c r="M103" s="12"/>
      <c r="N103" s="12"/>
    </row>
    <row r="104" spans="13:14" x14ac:dyDescent="0.3">
      <c r="M104" s="12"/>
      <c r="N104" s="12"/>
    </row>
    <row r="105" spans="13:14" x14ac:dyDescent="0.3">
      <c r="M105" s="12"/>
      <c r="N105" s="12"/>
    </row>
    <row r="106" spans="13:14" x14ac:dyDescent="0.3">
      <c r="M106" s="12"/>
      <c r="N106" s="12"/>
    </row>
    <row r="107" spans="13:14" x14ac:dyDescent="0.3">
      <c r="M107" s="12"/>
      <c r="N107" s="12"/>
    </row>
    <row r="108" spans="13:14" x14ac:dyDescent="0.3">
      <c r="M108" s="12"/>
      <c r="N108" s="12"/>
    </row>
    <row r="109" spans="13:14" x14ac:dyDescent="0.3">
      <c r="M109" s="12"/>
      <c r="N109" s="12"/>
    </row>
    <row r="110" spans="13:14" x14ac:dyDescent="0.3">
      <c r="M110" s="12"/>
      <c r="N110" s="12"/>
    </row>
    <row r="111" spans="13:14" x14ac:dyDescent="0.3">
      <c r="M111" s="12"/>
      <c r="N111" s="12"/>
    </row>
    <row r="112" spans="13:14" x14ac:dyDescent="0.3">
      <c r="M112" s="12"/>
      <c r="N112" s="12"/>
    </row>
    <row r="113" spans="13:14" x14ac:dyDescent="0.3">
      <c r="M113" s="12"/>
      <c r="N113" s="12"/>
    </row>
    <row r="114" spans="13:14" x14ac:dyDescent="0.3">
      <c r="M114" s="12"/>
      <c r="N114" s="12"/>
    </row>
    <row r="115" spans="13:14" x14ac:dyDescent="0.3">
      <c r="M115" s="12"/>
      <c r="N115" s="12"/>
    </row>
    <row r="116" spans="13:14" x14ac:dyDescent="0.3">
      <c r="M116" s="12"/>
      <c r="N116" s="12"/>
    </row>
    <row r="117" spans="13:14" x14ac:dyDescent="0.3">
      <c r="M117" s="12"/>
      <c r="N117" s="12"/>
    </row>
    <row r="118" spans="13:14" x14ac:dyDescent="0.3">
      <c r="M118" s="12"/>
      <c r="N118" s="12"/>
    </row>
    <row r="119" spans="13:14" x14ac:dyDescent="0.3">
      <c r="M119" s="12"/>
      <c r="N119" s="12"/>
    </row>
    <row r="120" spans="13:14" x14ac:dyDescent="0.3">
      <c r="M120" s="12"/>
      <c r="N120" s="12"/>
    </row>
    <row r="121" spans="13:14" x14ac:dyDescent="0.3">
      <c r="M121" s="12"/>
      <c r="N121" s="12"/>
    </row>
    <row r="122" spans="13:14" x14ac:dyDescent="0.3">
      <c r="M122" s="12"/>
      <c r="N122" s="12"/>
    </row>
    <row r="123" spans="13:14" x14ac:dyDescent="0.3">
      <c r="M123" s="12"/>
      <c r="N123" s="12"/>
    </row>
    <row r="124" spans="13:14" x14ac:dyDescent="0.3">
      <c r="M124" s="12"/>
      <c r="N124" s="12"/>
    </row>
  </sheetData>
  <mergeCells count="13">
    <mergeCell ref="O3:R3"/>
    <mergeCell ref="S3:V3"/>
    <mergeCell ref="W3:Z3"/>
    <mergeCell ref="W2:Z2"/>
    <mergeCell ref="C23:C24"/>
    <mergeCell ref="G2:J2"/>
    <mergeCell ref="K2:N2"/>
    <mergeCell ref="O2:R2"/>
    <mergeCell ref="S2:V2"/>
    <mergeCell ref="B3:F3"/>
    <mergeCell ref="B2:F2"/>
    <mergeCell ref="G3:J3"/>
    <mergeCell ref="K3:N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2"/>
    <pageSetUpPr fitToPage="1"/>
  </sheetPr>
  <dimension ref="A1:AA30"/>
  <sheetViews>
    <sheetView showGridLines="0" topLeftCell="B1" zoomScaleNormal="100" workbookViewId="0">
      <selection activeCell="AB15" sqref="AB15"/>
    </sheetView>
  </sheetViews>
  <sheetFormatPr defaultRowHeight="14.25" x14ac:dyDescent="0.3"/>
  <cols>
    <col min="1" max="1" width="1.42578125" style="11" customWidth="1"/>
    <col min="2" max="2" width="5" style="11" customWidth="1"/>
    <col min="3" max="3" width="20.5703125" style="14" bestFit="1" customWidth="1"/>
    <col min="4" max="4" width="3.140625" style="14" customWidth="1"/>
    <col min="5" max="5" width="30.7109375" style="14" bestFit="1" customWidth="1"/>
    <col min="6" max="6" width="1.7109375" style="11" customWidth="1"/>
    <col min="7" max="7" width="2.7109375" style="11" customWidth="1"/>
    <col min="8" max="8" width="8.7109375" style="13" customWidth="1"/>
    <col min="9" max="9" width="3" style="14" customWidth="1"/>
    <col min="10" max="10" width="10.28515625" style="15" customWidth="1"/>
    <col min="11" max="11" width="2.7109375" style="14" customWidth="1"/>
    <col min="12" max="12" width="8.7109375" style="14" customWidth="1"/>
    <col min="13" max="13" width="3" style="14" customWidth="1"/>
    <col min="14" max="14" width="10.28515625" style="14" customWidth="1"/>
    <col min="15" max="15" width="2.7109375" style="14" customWidth="1"/>
    <col min="16" max="16" width="8.7109375" style="11" customWidth="1"/>
    <col min="17" max="17" width="3" style="11" customWidth="1"/>
    <col min="18" max="18" width="10.28515625" style="11" customWidth="1"/>
    <col min="19" max="19" width="2.7109375" style="11" customWidth="1"/>
    <col min="20" max="20" width="8.7109375" style="11" customWidth="1"/>
    <col min="21" max="21" width="3" style="11" customWidth="1"/>
    <col min="22" max="22" width="10.28515625" style="11" customWidth="1"/>
    <col min="23" max="23" width="2.7109375" style="11" customWidth="1"/>
    <col min="24" max="24" width="8.7109375" style="11" customWidth="1"/>
    <col min="25" max="25" width="3" style="11" customWidth="1"/>
    <col min="26" max="26" width="10.28515625" style="11" customWidth="1"/>
    <col min="27" max="16384" width="9.140625" style="11"/>
  </cols>
  <sheetData>
    <row r="1" spans="1:27" ht="6" customHeight="1" x14ac:dyDescent="0.3">
      <c r="A1" s="65"/>
      <c r="C1" s="12"/>
      <c r="D1" s="12"/>
      <c r="E1" s="12"/>
      <c r="F1" s="12"/>
    </row>
    <row r="2" spans="1:27" ht="21.75" customHeight="1" x14ac:dyDescent="0.3">
      <c r="A2" s="30"/>
      <c r="B2" s="223" t="s">
        <v>13</v>
      </c>
      <c r="C2" s="223"/>
      <c r="D2" s="223"/>
      <c r="E2" s="223"/>
      <c r="F2" s="239"/>
      <c r="G2" s="238" t="s">
        <v>31</v>
      </c>
      <c r="H2" s="238"/>
      <c r="I2" s="238"/>
      <c r="J2" s="238"/>
      <c r="K2" s="210" t="s">
        <v>32</v>
      </c>
      <c r="L2" s="201"/>
      <c r="M2" s="201"/>
      <c r="N2" s="202"/>
      <c r="O2" s="210" t="s">
        <v>33</v>
      </c>
      <c r="P2" s="201"/>
      <c r="Q2" s="201"/>
      <c r="R2" s="202"/>
      <c r="S2" s="223" t="s">
        <v>34</v>
      </c>
      <c r="T2" s="223"/>
      <c r="U2" s="223"/>
      <c r="V2" s="223"/>
      <c r="W2" s="210" t="s">
        <v>35</v>
      </c>
      <c r="X2" s="201"/>
      <c r="Y2" s="201"/>
      <c r="Z2" s="201"/>
    </row>
    <row r="3" spans="1:27" x14ac:dyDescent="0.3">
      <c r="A3" s="17"/>
      <c r="B3" s="203" t="s">
        <v>5</v>
      </c>
      <c r="C3" s="204"/>
      <c r="D3" s="204"/>
      <c r="E3" s="204"/>
      <c r="F3" s="205"/>
      <c r="G3" s="203"/>
      <c r="H3" s="204"/>
      <c r="I3" s="204"/>
      <c r="J3" s="240"/>
      <c r="K3" s="234"/>
      <c r="L3" s="235"/>
      <c r="M3" s="235"/>
      <c r="N3" s="236"/>
      <c r="O3" s="231"/>
      <c r="P3" s="232"/>
      <c r="Q3" s="232"/>
      <c r="R3" s="233"/>
      <c r="S3" s="234"/>
      <c r="T3" s="235"/>
      <c r="U3" s="235"/>
      <c r="V3" s="236"/>
      <c r="W3" s="234"/>
      <c r="X3" s="235"/>
      <c r="Y3" s="235"/>
      <c r="Z3" s="237"/>
      <c r="AA3" s="18"/>
    </row>
    <row r="4" spans="1:27" x14ac:dyDescent="0.3">
      <c r="A4" s="17"/>
      <c r="B4" s="139"/>
      <c r="C4" s="12"/>
      <c r="D4" s="12"/>
      <c r="E4" s="12"/>
      <c r="F4" s="22"/>
      <c r="G4" s="140"/>
      <c r="H4" s="68"/>
      <c r="I4" s="12"/>
      <c r="J4" s="24"/>
      <c r="K4" s="69"/>
      <c r="L4" s="12"/>
      <c r="M4" s="12"/>
      <c r="N4" s="12"/>
      <c r="O4" s="70"/>
      <c r="P4" s="30"/>
      <c r="Q4" s="30"/>
      <c r="R4" s="30"/>
      <c r="S4" s="71"/>
      <c r="T4" s="30"/>
      <c r="U4" s="30"/>
      <c r="V4" s="30"/>
      <c r="W4" s="71"/>
      <c r="X4" s="30"/>
      <c r="Y4" s="30"/>
      <c r="Z4" s="30"/>
      <c r="AA4" s="18"/>
    </row>
    <row r="5" spans="1:27" x14ac:dyDescent="0.3">
      <c r="A5" s="17"/>
      <c r="B5" s="20"/>
      <c r="C5" s="20" t="s">
        <v>91</v>
      </c>
      <c r="D5" s="12" t="s">
        <v>7</v>
      </c>
      <c r="E5" s="12" t="s">
        <v>21</v>
      </c>
      <c r="F5" s="30"/>
      <c r="G5" s="18"/>
      <c r="H5" s="177">
        <f>J5/J6</f>
        <v>1</v>
      </c>
      <c r="I5" s="26" t="s">
        <v>7</v>
      </c>
      <c r="J5" s="178">
        <f>Input!C20</f>
        <v>125000</v>
      </c>
      <c r="K5" s="70"/>
      <c r="L5" s="177">
        <f>N5/N6</f>
        <v>0.99206349206349209</v>
      </c>
      <c r="M5" s="26" t="s">
        <v>7</v>
      </c>
      <c r="N5" s="180">
        <f>Input!D20</f>
        <v>125000</v>
      </c>
      <c r="O5" s="12"/>
      <c r="P5" s="177">
        <f>R5/R6</f>
        <v>0.91575091575091572</v>
      </c>
      <c r="Q5" s="26" t="s">
        <v>7</v>
      </c>
      <c r="R5" s="180">
        <f>Input!E20</f>
        <v>125000</v>
      </c>
      <c r="S5" s="30"/>
      <c r="T5" s="177">
        <f>V5/V6</f>
        <v>0.81699346405228757</v>
      </c>
      <c r="U5" s="26" t="s">
        <v>7</v>
      </c>
      <c r="V5" s="180">
        <f>Input!F20</f>
        <v>125000</v>
      </c>
      <c r="W5" s="30"/>
      <c r="X5" s="177">
        <f>Z5/Z6</f>
        <v>0.81699346405228757</v>
      </c>
      <c r="Y5" s="26" t="s">
        <v>7</v>
      </c>
      <c r="Z5" s="180">
        <f>Input!G20</f>
        <v>125000</v>
      </c>
      <c r="AA5" s="186"/>
    </row>
    <row r="6" spans="1:27" x14ac:dyDescent="0.3">
      <c r="A6" s="17"/>
      <c r="B6" s="20"/>
      <c r="C6" s="20"/>
      <c r="D6" s="12"/>
      <c r="E6" s="27" t="s">
        <v>0</v>
      </c>
      <c r="F6" s="30"/>
      <c r="G6" s="18"/>
      <c r="H6" s="68"/>
      <c r="I6" s="12"/>
      <c r="J6" s="179">
        <f>Input!C14</f>
        <v>125000</v>
      </c>
      <c r="K6" s="70"/>
      <c r="L6" s="68"/>
      <c r="M6" s="12"/>
      <c r="N6" s="178">
        <f>Input!D14</f>
        <v>126000</v>
      </c>
      <c r="O6" s="70"/>
      <c r="P6" s="68"/>
      <c r="Q6" s="12"/>
      <c r="R6" s="178">
        <f>Input!E14</f>
        <v>136500</v>
      </c>
      <c r="S6" s="71"/>
      <c r="T6" s="68"/>
      <c r="U6" s="12"/>
      <c r="V6" s="178">
        <f>Input!F14</f>
        <v>153000</v>
      </c>
      <c r="W6" s="71"/>
      <c r="X6" s="68"/>
      <c r="Y6" s="12"/>
      <c r="Z6" s="178">
        <f>Input!G14</f>
        <v>153000</v>
      </c>
      <c r="AA6" s="18"/>
    </row>
    <row r="7" spans="1:27" x14ac:dyDescent="0.3">
      <c r="A7" s="17"/>
      <c r="B7" s="20"/>
      <c r="C7" s="20" t="s">
        <v>37</v>
      </c>
      <c r="D7" s="12"/>
      <c r="E7" s="12"/>
      <c r="F7" s="30"/>
      <c r="G7" s="18"/>
      <c r="H7" s="29">
        <v>2</v>
      </c>
      <c r="I7" s="12"/>
      <c r="J7" s="24"/>
      <c r="K7" s="75"/>
      <c r="L7" s="29">
        <v>2</v>
      </c>
      <c r="M7" s="12"/>
      <c r="N7" s="24"/>
      <c r="O7" s="75"/>
      <c r="P7" s="29">
        <v>2</v>
      </c>
      <c r="Q7" s="12"/>
      <c r="R7" s="24"/>
      <c r="S7" s="75"/>
      <c r="T7" s="29">
        <v>2</v>
      </c>
      <c r="U7" s="12"/>
      <c r="V7" s="24"/>
      <c r="W7" s="75"/>
      <c r="X7" s="29">
        <v>2</v>
      </c>
      <c r="Y7" s="12"/>
      <c r="Z7" s="24"/>
      <c r="AA7" s="18"/>
    </row>
    <row r="8" spans="1:27" x14ac:dyDescent="0.3">
      <c r="A8" s="17"/>
      <c r="B8" s="20"/>
      <c r="C8" s="20" t="s">
        <v>36</v>
      </c>
      <c r="D8" s="12"/>
      <c r="E8" s="12"/>
      <c r="F8" s="30"/>
      <c r="G8" s="18"/>
      <c r="H8" s="177">
        <f>H5-H7</f>
        <v>-1</v>
      </c>
      <c r="I8" s="12"/>
      <c r="J8" s="24"/>
      <c r="K8" s="75"/>
      <c r="L8" s="177">
        <f>L5-L7</f>
        <v>-1.0079365079365079</v>
      </c>
      <c r="M8" s="12"/>
      <c r="N8" s="24"/>
      <c r="O8" s="75"/>
      <c r="P8" s="177">
        <f>P5-P7</f>
        <v>-1.0842490842490844</v>
      </c>
      <c r="Q8" s="12"/>
      <c r="R8" s="24"/>
      <c r="S8" s="75"/>
      <c r="T8" s="177">
        <f>T5-T7</f>
        <v>-1.1830065359477124</v>
      </c>
      <c r="U8" s="12"/>
      <c r="V8" s="24"/>
      <c r="W8" s="75"/>
      <c r="X8" s="177">
        <f>X5-X7</f>
        <v>-1.1830065359477124</v>
      </c>
      <c r="Y8" s="12"/>
      <c r="Z8" s="24"/>
      <c r="AA8" s="18"/>
    </row>
    <row r="9" spans="1:27" x14ac:dyDescent="0.3">
      <c r="A9" s="17"/>
      <c r="B9" s="20"/>
      <c r="C9" s="20" t="s">
        <v>38</v>
      </c>
      <c r="D9" s="12"/>
      <c r="E9" s="12"/>
      <c r="F9" s="30"/>
      <c r="G9" s="18"/>
      <c r="H9" s="68"/>
      <c r="I9" s="12"/>
      <c r="J9" s="24"/>
      <c r="K9" s="75"/>
      <c r="L9" s="177">
        <f>L5-H5</f>
        <v>-7.9365079365079083E-3</v>
      </c>
      <c r="M9" s="12"/>
      <c r="N9" s="24"/>
      <c r="O9" s="75"/>
      <c r="P9" s="177">
        <f>P5-L5</f>
        <v>-7.6312576312576375E-2</v>
      </c>
      <c r="Q9" s="12"/>
      <c r="R9" s="24"/>
      <c r="S9" s="75"/>
      <c r="T9" s="177">
        <f>T5-P5</f>
        <v>-9.8757451698628151E-2</v>
      </c>
      <c r="U9" s="12"/>
      <c r="V9" s="24"/>
      <c r="W9" s="75"/>
      <c r="X9" s="68"/>
      <c r="Y9" s="12"/>
      <c r="Z9" s="24"/>
      <c r="AA9" s="18"/>
    </row>
    <row r="10" spans="1:27" x14ac:dyDescent="0.3">
      <c r="A10" s="17"/>
      <c r="B10" s="167"/>
      <c r="C10" s="141"/>
      <c r="D10" s="79"/>
      <c r="E10" s="79"/>
      <c r="F10" s="48"/>
      <c r="G10" s="160"/>
      <c r="H10" s="81"/>
      <c r="I10" s="79"/>
      <c r="J10" s="82"/>
      <c r="K10" s="83"/>
      <c r="L10" s="81"/>
      <c r="M10" s="79"/>
      <c r="N10" s="82"/>
      <c r="O10" s="83"/>
      <c r="P10" s="81"/>
      <c r="Q10" s="79"/>
      <c r="R10" s="82"/>
      <c r="S10" s="84"/>
      <c r="T10" s="81"/>
      <c r="U10" s="79"/>
      <c r="V10" s="82"/>
      <c r="W10" s="84"/>
      <c r="X10" s="81"/>
      <c r="Y10" s="79"/>
      <c r="Z10" s="85"/>
      <c r="AA10" s="18"/>
    </row>
    <row r="11" spans="1:27" x14ac:dyDescent="0.3">
      <c r="A11" s="17"/>
      <c r="B11" s="20"/>
      <c r="C11" s="209" t="s">
        <v>92</v>
      </c>
      <c r="D11" s="12" t="s">
        <v>7</v>
      </c>
      <c r="E11" s="12" t="s">
        <v>64</v>
      </c>
      <c r="F11" s="30"/>
      <c r="G11" s="18"/>
      <c r="H11" s="177">
        <f>J11/J12</f>
        <v>5.5</v>
      </c>
      <c r="I11" s="12" t="s">
        <v>7</v>
      </c>
      <c r="J11" s="178">
        <f>Input!C35</f>
        <v>132000</v>
      </c>
      <c r="K11" s="70"/>
      <c r="L11" s="177">
        <f>N11/N12</f>
        <v>5.291666666666667</v>
      </c>
      <c r="M11" s="12" t="s">
        <v>7</v>
      </c>
      <c r="N11" s="178">
        <f>Input!D35</f>
        <v>127000</v>
      </c>
      <c r="O11" s="70"/>
      <c r="P11" s="177">
        <f>R11/R12</f>
        <v>4.770833333333333</v>
      </c>
      <c r="Q11" s="12" t="s">
        <v>7</v>
      </c>
      <c r="R11" s="178">
        <f>Input!E35</f>
        <v>114500</v>
      </c>
      <c r="S11" s="71"/>
      <c r="T11" s="177">
        <f>V11/V12</f>
        <v>4.083333333333333</v>
      </c>
      <c r="U11" s="12" t="s">
        <v>7</v>
      </c>
      <c r="V11" s="178">
        <f>Input!F35</f>
        <v>98000</v>
      </c>
      <c r="W11" s="71"/>
      <c r="X11" s="177">
        <f>Z11/Z12</f>
        <v>4.911458333333333</v>
      </c>
      <c r="Y11" s="12" t="s">
        <v>7</v>
      </c>
      <c r="Z11" s="178">
        <f>Input!G35</f>
        <v>471500</v>
      </c>
      <c r="AA11" s="18"/>
    </row>
    <row r="12" spans="1:27" x14ac:dyDescent="0.3">
      <c r="A12" s="17"/>
      <c r="B12" s="20"/>
      <c r="C12" s="209"/>
      <c r="D12" s="12"/>
      <c r="E12" s="27" t="s">
        <v>76</v>
      </c>
      <c r="F12" s="30"/>
      <c r="G12" s="18"/>
      <c r="H12" s="68"/>
      <c r="I12" s="12"/>
      <c r="J12" s="179">
        <f>Input!C36</f>
        <v>24000</v>
      </c>
      <c r="K12" s="70"/>
      <c r="L12" s="68"/>
      <c r="M12" s="12"/>
      <c r="N12" s="179">
        <f>Input!D36</f>
        <v>24000</v>
      </c>
      <c r="O12" s="70"/>
      <c r="P12" s="68"/>
      <c r="Q12" s="12"/>
      <c r="R12" s="179">
        <f>Input!E36</f>
        <v>24000</v>
      </c>
      <c r="S12" s="71"/>
      <c r="T12" s="68"/>
      <c r="U12" s="12"/>
      <c r="V12" s="179">
        <f>Input!F36</f>
        <v>24000</v>
      </c>
      <c r="W12" s="71"/>
      <c r="X12" s="68"/>
      <c r="Y12" s="12"/>
      <c r="Z12" s="179">
        <f>Input!G36</f>
        <v>96000</v>
      </c>
      <c r="AA12" s="18"/>
    </row>
    <row r="13" spans="1:27" x14ac:dyDescent="0.3">
      <c r="A13" s="17"/>
      <c r="B13" s="20"/>
      <c r="C13" s="45"/>
      <c r="D13" s="12"/>
      <c r="E13" s="12"/>
      <c r="F13" s="30"/>
      <c r="G13" s="18"/>
      <c r="H13" s="68"/>
      <c r="I13" s="12"/>
      <c r="J13" s="24"/>
      <c r="K13" s="70"/>
      <c r="L13" s="68"/>
      <c r="M13" s="12"/>
      <c r="N13" s="24"/>
      <c r="O13" s="70"/>
      <c r="P13" s="68"/>
      <c r="Q13" s="12"/>
      <c r="R13" s="24"/>
      <c r="S13" s="71"/>
      <c r="T13" s="68"/>
      <c r="U13" s="12"/>
      <c r="V13" s="24"/>
      <c r="W13" s="71"/>
      <c r="X13" s="68"/>
      <c r="Y13" s="12"/>
      <c r="Z13" s="24"/>
      <c r="AA13" s="18"/>
    </row>
    <row r="14" spans="1:27" x14ac:dyDescent="0.3">
      <c r="A14" s="17"/>
      <c r="B14" s="20"/>
      <c r="C14" s="20" t="s">
        <v>37</v>
      </c>
      <c r="D14" s="12"/>
      <c r="E14" s="12"/>
      <c r="F14" s="30"/>
      <c r="G14" s="18"/>
      <c r="H14" s="29">
        <v>2</v>
      </c>
      <c r="I14" s="12"/>
      <c r="J14" s="24"/>
      <c r="K14" s="75"/>
      <c r="L14" s="29">
        <v>2</v>
      </c>
      <c r="M14" s="12"/>
      <c r="N14" s="24"/>
      <c r="O14" s="75"/>
      <c r="P14" s="29">
        <v>2</v>
      </c>
      <c r="Q14" s="12"/>
      <c r="R14" s="24"/>
      <c r="S14" s="75"/>
      <c r="T14" s="29">
        <v>2</v>
      </c>
      <c r="U14" s="12"/>
      <c r="V14" s="24"/>
      <c r="W14" s="75"/>
      <c r="X14" s="29">
        <v>2</v>
      </c>
      <c r="Y14" s="12"/>
      <c r="Z14" s="24"/>
      <c r="AA14" s="18"/>
    </row>
    <row r="15" spans="1:27" x14ac:dyDescent="0.3">
      <c r="A15" s="17"/>
      <c r="B15" s="20"/>
      <c r="C15" s="20" t="s">
        <v>36</v>
      </c>
      <c r="D15" s="12"/>
      <c r="E15" s="12"/>
      <c r="F15" s="30"/>
      <c r="G15" s="18"/>
      <c r="H15" s="177">
        <f>H11-H14</f>
        <v>3.5</v>
      </c>
      <c r="I15" s="12"/>
      <c r="J15" s="24"/>
      <c r="K15" s="75"/>
      <c r="L15" s="177">
        <f>L11-L14</f>
        <v>3.291666666666667</v>
      </c>
      <c r="M15" s="12"/>
      <c r="N15" s="24"/>
      <c r="O15" s="75"/>
      <c r="P15" s="177">
        <f>P11-P14</f>
        <v>2.770833333333333</v>
      </c>
      <c r="Q15" s="12"/>
      <c r="R15" s="24"/>
      <c r="S15" s="75"/>
      <c r="T15" s="177">
        <f>T11-T14</f>
        <v>2.083333333333333</v>
      </c>
      <c r="U15" s="12"/>
      <c r="V15" s="24"/>
      <c r="W15" s="75"/>
      <c r="X15" s="177">
        <f>X11-X14</f>
        <v>2.911458333333333</v>
      </c>
      <c r="Y15" s="12"/>
      <c r="Z15" s="24"/>
      <c r="AA15" s="18"/>
    </row>
    <row r="16" spans="1:27" x14ac:dyDescent="0.3">
      <c r="A16" s="17"/>
      <c r="B16" s="20"/>
      <c r="C16" s="20" t="s">
        <v>38</v>
      </c>
      <c r="D16" s="12"/>
      <c r="E16" s="12"/>
      <c r="F16" s="30"/>
      <c r="G16" s="18"/>
      <c r="H16" s="68"/>
      <c r="I16" s="12"/>
      <c r="J16" s="24"/>
      <c r="K16" s="75"/>
      <c r="L16" s="177">
        <f>L11-H11</f>
        <v>-0.20833333333333304</v>
      </c>
      <c r="M16" s="12"/>
      <c r="N16" s="24"/>
      <c r="O16" s="75"/>
      <c r="P16" s="177">
        <f>P11-L11</f>
        <v>-0.52083333333333393</v>
      </c>
      <c r="Q16" s="12"/>
      <c r="R16" s="24"/>
      <c r="S16" s="75"/>
      <c r="T16" s="177">
        <f>T11-P11</f>
        <v>-0.6875</v>
      </c>
      <c r="U16" s="12"/>
      <c r="V16" s="24"/>
      <c r="W16" s="75"/>
      <c r="X16" s="68"/>
      <c r="Y16" s="12"/>
      <c r="Z16" s="24"/>
      <c r="AA16" s="18"/>
    </row>
    <row r="17" spans="1:27" x14ac:dyDescent="0.3">
      <c r="A17" s="17"/>
      <c r="B17" s="167"/>
      <c r="C17" s="141"/>
      <c r="D17" s="79"/>
      <c r="E17" s="79"/>
      <c r="F17" s="48"/>
      <c r="G17" s="160"/>
      <c r="H17" s="81"/>
      <c r="I17" s="79"/>
      <c r="J17" s="82"/>
      <c r="K17" s="83"/>
      <c r="L17" s="81"/>
      <c r="M17" s="79"/>
      <c r="N17" s="82"/>
      <c r="O17" s="83"/>
      <c r="P17" s="81"/>
      <c r="Q17" s="79"/>
      <c r="R17" s="82"/>
      <c r="S17" s="84"/>
      <c r="T17" s="81"/>
      <c r="U17" s="79"/>
      <c r="V17" s="82"/>
      <c r="W17" s="84"/>
      <c r="X17" s="81"/>
      <c r="Y17" s="79"/>
      <c r="Z17" s="85"/>
      <c r="AA17" s="18"/>
    </row>
    <row r="18" spans="1:27" x14ac:dyDescent="0.3">
      <c r="A18" s="17"/>
      <c r="B18" s="20"/>
      <c r="C18" s="20" t="s">
        <v>17</v>
      </c>
      <c r="D18" s="12" t="s">
        <v>7</v>
      </c>
      <c r="E18" s="12" t="s">
        <v>21</v>
      </c>
      <c r="F18" s="30"/>
      <c r="G18" s="18"/>
      <c r="H18" s="177">
        <f>J18/J19</f>
        <v>4.4642857142857144</v>
      </c>
      <c r="I18" s="12" t="s">
        <v>7</v>
      </c>
      <c r="J18" s="178">
        <f>Input!C20</f>
        <v>125000</v>
      </c>
      <c r="K18" s="70"/>
      <c r="L18" s="177">
        <f>N18/N19</f>
        <v>4.0453074433656955</v>
      </c>
      <c r="M18" s="12" t="s">
        <v>7</v>
      </c>
      <c r="N18" s="178">
        <f>Input!D20</f>
        <v>125000</v>
      </c>
      <c r="O18" s="70"/>
      <c r="P18" s="177">
        <f>R18/R19</f>
        <v>3.90625</v>
      </c>
      <c r="Q18" s="12" t="s">
        <v>7</v>
      </c>
      <c r="R18" s="178">
        <f>Input!E20</f>
        <v>125000</v>
      </c>
      <c r="S18" s="71"/>
      <c r="T18" s="177">
        <f>V18/V19</f>
        <v>4.4642857142857144</v>
      </c>
      <c r="U18" s="12" t="s">
        <v>7</v>
      </c>
      <c r="V18" s="178">
        <f>Input!F20</f>
        <v>125000</v>
      </c>
      <c r="W18" s="71"/>
      <c r="X18" s="177">
        <f>Z18/Z19</f>
        <v>4.4642857142857144</v>
      </c>
      <c r="Y18" s="12" t="s">
        <v>7</v>
      </c>
      <c r="Z18" s="178">
        <f>Input!G20</f>
        <v>125000</v>
      </c>
      <c r="AA18" s="18"/>
    </row>
    <row r="19" spans="1:27" x14ac:dyDescent="0.3">
      <c r="A19" s="17"/>
      <c r="B19" s="20"/>
      <c r="C19" s="20"/>
      <c r="D19" s="12"/>
      <c r="E19" s="27" t="s">
        <v>15</v>
      </c>
      <c r="F19" s="30"/>
      <c r="G19" s="18"/>
      <c r="H19" s="68"/>
      <c r="I19" s="12"/>
      <c r="J19" s="179">
        <f>Input!C21</f>
        <v>28000</v>
      </c>
      <c r="K19" s="70"/>
      <c r="L19" s="68"/>
      <c r="M19" s="12"/>
      <c r="N19" s="179">
        <f>Input!D21</f>
        <v>30900</v>
      </c>
      <c r="O19" s="70"/>
      <c r="P19" s="68"/>
      <c r="Q19" s="12"/>
      <c r="R19" s="179">
        <f>Input!E21</f>
        <v>32000</v>
      </c>
      <c r="S19" s="71"/>
      <c r="T19" s="68"/>
      <c r="U19" s="12"/>
      <c r="V19" s="179">
        <f>Input!F21</f>
        <v>28000</v>
      </c>
      <c r="W19" s="71"/>
      <c r="X19" s="68"/>
      <c r="Y19" s="12"/>
      <c r="Z19" s="179">
        <f>Input!G21</f>
        <v>28000</v>
      </c>
      <c r="AA19" s="18"/>
    </row>
    <row r="20" spans="1:27" x14ac:dyDescent="0.3">
      <c r="A20" s="17"/>
      <c r="B20" s="20"/>
      <c r="C20" s="20" t="s">
        <v>37</v>
      </c>
      <c r="D20" s="12"/>
      <c r="E20" s="12"/>
      <c r="F20" s="30"/>
      <c r="G20" s="18"/>
      <c r="H20" s="29">
        <v>2</v>
      </c>
      <c r="I20" s="12"/>
      <c r="J20" s="24"/>
      <c r="K20" s="75"/>
      <c r="L20" s="29">
        <v>2</v>
      </c>
      <c r="M20" s="12"/>
      <c r="N20" s="24"/>
      <c r="O20" s="75"/>
      <c r="P20" s="29">
        <v>2</v>
      </c>
      <c r="Q20" s="12"/>
      <c r="R20" s="24"/>
      <c r="S20" s="75"/>
      <c r="T20" s="29">
        <v>2</v>
      </c>
      <c r="U20" s="12"/>
      <c r="V20" s="24"/>
      <c r="W20" s="75"/>
      <c r="X20" s="29">
        <v>2</v>
      </c>
      <c r="Y20" s="12"/>
      <c r="Z20" s="24"/>
      <c r="AA20" s="18"/>
    </row>
    <row r="21" spans="1:27" x14ac:dyDescent="0.3">
      <c r="A21" s="17"/>
      <c r="B21" s="20"/>
      <c r="C21" s="20" t="s">
        <v>36</v>
      </c>
      <c r="D21" s="12"/>
      <c r="E21" s="12"/>
      <c r="F21" s="30"/>
      <c r="G21" s="18"/>
      <c r="H21" s="177">
        <f>H18-H20</f>
        <v>2.4642857142857144</v>
      </c>
      <c r="I21" s="12"/>
      <c r="J21" s="24"/>
      <c r="K21" s="75"/>
      <c r="L21" s="177">
        <f>L18-L20</f>
        <v>2.0453074433656955</v>
      </c>
      <c r="M21" s="12"/>
      <c r="N21" s="24"/>
      <c r="O21" s="75"/>
      <c r="P21" s="177">
        <f>P18-P20</f>
        <v>1.90625</v>
      </c>
      <c r="Q21" s="12"/>
      <c r="R21" s="24"/>
      <c r="S21" s="75"/>
      <c r="T21" s="177">
        <f>T18-T20</f>
        <v>2.4642857142857144</v>
      </c>
      <c r="U21" s="12"/>
      <c r="V21" s="24"/>
      <c r="W21" s="75"/>
      <c r="X21" s="177">
        <f>X18-X20</f>
        <v>2.4642857142857144</v>
      </c>
      <c r="Y21" s="12"/>
      <c r="Z21" s="24"/>
      <c r="AA21" s="18"/>
    </row>
    <row r="22" spans="1:27" x14ac:dyDescent="0.3">
      <c r="A22" s="17"/>
      <c r="B22" s="20"/>
      <c r="C22" s="20" t="s">
        <v>38</v>
      </c>
      <c r="D22" s="12"/>
      <c r="E22" s="12"/>
      <c r="F22" s="30"/>
      <c r="G22" s="18"/>
      <c r="H22" s="68"/>
      <c r="I22" s="12"/>
      <c r="J22" s="24"/>
      <c r="K22" s="75"/>
      <c r="L22" s="177">
        <f>L18-H18</f>
        <v>-0.41897827092001894</v>
      </c>
      <c r="M22" s="12"/>
      <c r="N22" s="24"/>
      <c r="O22" s="75"/>
      <c r="P22" s="177">
        <f>P18-L18</f>
        <v>-0.13905744336569548</v>
      </c>
      <c r="Q22" s="12"/>
      <c r="R22" s="24"/>
      <c r="S22" s="75"/>
      <c r="T22" s="177">
        <f>T18-P18</f>
        <v>0.55803571428571441</v>
      </c>
      <c r="U22" s="12"/>
      <c r="V22" s="24"/>
      <c r="W22" s="75"/>
      <c r="X22" s="68"/>
      <c r="Y22" s="12"/>
      <c r="Z22" s="24"/>
      <c r="AA22" s="18"/>
    </row>
    <row r="23" spans="1:27" x14ac:dyDescent="0.3">
      <c r="A23" s="17"/>
      <c r="B23" s="167"/>
      <c r="C23" s="141"/>
      <c r="D23" s="79"/>
      <c r="E23" s="79"/>
      <c r="F23" s="48"/>
      <c r="G23" s="160"/>
      <c r="H23" s="81"/>
      <c r="I23" s="79"/>
      <c r="J23" s="82"/>
      <c r="K23" s="83"/>
      <c r="L23" s="81"/>
      <c r="M23" s="79"/>
      <c r="N23" s="82"/>
      <c r="O23" s="83"/>
      <c r="P23" s="81"/>
      <c r="Q23" s="79"/>
      <c r="R23" s="82"/>
      <c r="S23" s="84"/>
      <c r="T23" s="81"/>
      <c r="U23" s="79"/>
      <c r="V23" s="82"/>
      <c r="W23" s="84"/>
      <c r="X23" s="81"/>
      <c r="Y23" s="79"/>
      <c r="Z23" s="85"/>
      <c r="AA23" s="18"/>
    </row>
    <row r="24" spans="1:27" x14ac:dyDescent="0.3">
      <c r="A24" s="17"/>
      <c r="B24" s="20"/>
      <c r="C24" s="20" t="s">
        <v>93</v>
      </c>
      <c r="D24" s="12" t="s">
        <v>7</v>
      </c>
      <c r="E24" s="47" t="s">
        <v>20</v>
      </c>
      <c r="F24" s="30"/>
      <c r="G24" s="18"/>
      <c r="H24" s="177">
        <f>J24/J25</f>
        <v>0.38461538461538464</v>
      </c>
      <c r="I24" s="12" t="s">
        <v>7</v>
      </c>
      <c r="J24" s="180">
        <f>Input!C39</f>
        <v>25000</v>
      </c>
      <c r="K24" s="70"/>
      <c r="L24" s="177">
        <f>N24/N25</f>
        <v>0.36923076923076925</v>
      </c>
      <c r="M24" s="12" t="s">
        <v>7</v>
      </c>
      <c r="N24" s="180">
        <f>Input!D39</f>
        <v>24000</v>
      </c>
      <c r="O24" s="70"/>
      <c r="P24" s="177">
        <f>R24/R25</f>
        <v>0.35384615384615387</v>
      </c>
      <c r="Q24" s="12" t="s">
        <v>7</v>
      </c>
      <c r="R24" s="180">
        <f>Input!E39</f>
        <v>23000</v>
      </c>
      <c r="S24" s="71"/>
      <c r="T24" s="177">
        <f>V24/V25</f>
        <v>0.33846153846153848</v>
      </c>
      <c r="U24" s="12" t="s">
        <v>7</v>
      </c>
      <c r="V24" s="180">
        <f>Input!F39</f>
        <v>22000</v>
      </c>
      <c r="W24" s="71"/>
      <c r="X24" s="177">
        <f>Z24/Z25</f>
        <v>0.33846153846153848</v>
      </c>
      <c r="Y24" s="12" t="s">
        <v>7</v>
      </c>
      <c r="Z24" s="180">
        <f>Input!G39</f>
        <v>22000</v>
      </c>
      <c r="AA24" s="18"/>
    </row>
    <row r="25" spans="1:27" x14ac:dyDescent="0.3">
      <c r="A25" s="17"/>
      <c r="B25" s="20"/>
      <c r="C25" s="20"/>
      <c r="D25" s="12"/>
      <c r="E25" s="12" t="s">
        <v>63</v>
      </c>
      <c r="F25" s="30"/>
      <c r="G25" s="18"/>
      <c r="H25" s="68"/>
      <c r="I25" s="12"/>
      <c r="J25" s="178">
        <f>Input!C40</f>
        <v>65000</v>
      </c>
      <c r="K25" s="70"/>
      <c r="L25" s="68"/>
      <c r="M25" s="12"/>
      <c r="N25" s="178">
        <f>Input!D40</f>
        <v>65000</v>
      </c>
      <c r="O25" s="70"/>
      <c r="P25" s="68"/>
      <c r="Q25" s="12"/>
      <c r="R25" s="178">
        <f>Input!E40</f>
        <v>65000</v>
      </c>
      <c r="S25" s="71"/>
      <c r="T25" s="68"/>
      <c r="U25" s="12"/>
      <c r="V25" s="178">
        <f>Input!F40</f>
        <v>65000</v>
      </c>
      <c r="W25" s="71"/>
      <c r="X25" s="68"/>
      <c r="Y25" s="12"/>
      <c r="Z25" s="178">
        <f>Input!G40</f>
        <v>65000</v>
      </c>
      <c r="AA25" s="18"/>
    </row>
    <row r="26" spans="1:27" x14ac:dyDescent="0.3">
      <c r="A26" s="17"/>
      <c r="B26" s="20"/>
      <c r="C26" s="20" t="s">
        <v>37</v>
      </c>
      <c r="D26" s="12"/>
      <c r="E26" s="12"/>
      <c r="F26" s="30"/>
      <c r="G26" s="18"/>
      <c r="H26" s="29">
        <v>2</v>
      </c>
      <c r="I26" s="12"/>
      <c r="J26" s="24"/>
      <c r="K26" s="75"/>
      <c r="L26" s="29">
        <v>2</v>
      </c>
      <c r="M26" s="12"/>
      <c r="N26" s="24"/>
      <c r="O26" s="75"/>
      <c r="P26" s="29">
        <v>2</v>
      </c>
      <c r="Q26" s="12"/>
      <c r="R26" s="24"/>
      <c r="S26" s="75"/>
      <c r="T26" s="29">
        <v>2</v>
      </c>
      <c r="U26" s="12"/>
      <c r="V26" s="24"/>
      <c r="W26" s="75"/>
      <c r="X26" s="29">
        <v>2</v>
      </c>
      <c r="Y26" s="12"/>
      <c r="Z26" s="24"/>
      <c r="AA26" s="18"/>
    </row>
    <row r="27" spans="1:27" x14ac:dyDescent="0.3">
      <c r="A27" s="17"/>
      <c r="B27" s="20"/>
      <c r="C27" s="20" t="s">
        <v>36</v>
      </c>
      <c r="D27" s="12"/>
      <c r="E27" s="12"/>
      <c r="F27" s="30"/>
      <c r="G27" s="18"/>
      <c r="H27" s="177">
        <f>H24-H26</f>
        <v>-1.6153846153846154</v>
      </c>
      <c r="I27" s="12"/>
      <c r="J27" s="24"/>
      <c r="K27" s="75"/>
      <c r="L27" s="177">
        <f>L24-L26</f>
        <v>-1.6307692307692307</v>
      </c>
      <c r="M27" s="12"/>
      <c r="N27" s="24"/>
      <c r="O27" s="75"/>
      <c r="P27" s="177">
        <f>P24-P26</f>
        <v>-1.6461538461538461</v>
      </c>
      <c r="Q27" s="12"/>
      <c r="R27" s="24"/>
      <c r="S27" s="75"/>
      <c r="T27" s="177">
        <f>T24-T26</f>
        <v>-1.6615384615384614</v>
      </c>
      <c r="U27" s="12"/>
      <c r="V27" s="24"/>
      <c r="W27" s="75"/>
      <c r="X27" s="177">
        <f>X24-X26</f>
        <v>-1.6615384615384614</v>
      </c>
      <c r="Y27" s="12"/>
      <c r="Z27" s="24"/>
      <c r="AA27" s="18"/>
    </row>
    <row r="28" spans="1:27" x14ac:dyDescent="0.3">
      <c r="A28" s="17"/>
      <c r="B28" s="20"/>
      <c r="C28" s="20" t="s">
        <v>38</v>
      </c>
      <c r="D28" s="12"/>
      <c r="E28" s="12"/>
      <c r="F28" s="30"/>
      <c r="G28" s="165"/>
      <c r="H28" s="68"/>
      <c r="I28" s="12"/>
      <c r="J28" s="24"/>
      <c r="K28" s="86"/>
      <c r="L28" s="177">
        <f>L24-H24</f>
        <v>-1.5384615384615385E-2</v>
      </c>
      <c r="M28" s="12"/>
      <c r="N28" s="24"/>
      <c r="O28" s="86"/>
      <c r="P28" s="177">
        <f>P24-L24</f>
        <v>-1.5384615384615385E-2</v>
      </c>
      <c r="Q28" s="12"/>
      <c r="R28" s="24"/>
      <c r="S28" s="86"/>
      <c r="T28" s="177">
        <f>T24-P24</f>
        <v>-1.5384615384615385E-2</v>
      </c>
      <c r="U28" s="12"/>
      <c r="V28" s="24"/>
      <c r="W28" s="86"/>
      <c r="X28" s="68"/>
      <c r="Y28" s="12"/>
      <c r="Z28" s="24"/>
      <c r="AA28" s="18"/>
    </row>
    <row r="29" spans="1:27" x14ac:dyDescent="0.3">
      <c r="B29" s="48"/>
      <c r="C29" s="79"/>
      <c r="D29" s="79"/>
      <c r="E29" s="79"/>
      <c r="F29" s="48"/>
      <c r="G29" s="48"/>
      <c r="H29" s="87"/>
      <c r="I29" s="79"/>
      <c r="J29" s="82"/>
      <c r="K29" s="79"/>
      <c r="L29" s="87"/>
      <c r="M29" s="79"/>
      <c r="N29" s="82"/>
      <c r="O29" s="79"/>
      <c r="P29" s="87"/>
      <c r="Q29" s="79"/>
      <c r="R29" s="82"/>
      <c r="S29" s="48"/>
      <c r="T29" s="87"/>
      <c r="U29" s="79"/>
      <c r="V29" s="82"/>
      <c r="W29" s="48"/>
      <c r="X29" s="87"/>
      <c r="Y29" s="79"/>
      <c r="Z29" s="82"/>
    </row>
    <row r="30" spans="1:27" x14ac:dyDescent="0.3">
      <c r="B30" s="30"/>
      <c r="C30" s="12"/>
      <c r="D30" s="12"/>
      <c r="E30" s="12"/>
      <c r="F30" s="30"/>
      <c r="G30" s="30"/>
      <c r="H30" s="23"/>
      <c r="I30" s="12"/>
      <c r="J30" s="24"/>
      <c r="K30" s="12"/>
    </row>
  </sheetData>
  <mergeCells count="13">
    <mergeCell ref="O3:R3"/>
    <mergeCell ref="S3:V3"/>
    <mergeCell ref="W3:Z3"/>
    <mergeCell ref="W2:Z2"/>
    <mergeCell ref="C11:C12"/>
    <mergeCell ref="G2:J2"/>
    <mergeCell ref="K2:N2"/>
    <mergeCell ref="O2:R2"/>
    <mergeCell ref="S2:V2"/>
    <mergeCell ref="B2:F2"/>
    <mergeCell ref="B3:F3"/>
    <mergeCell ref="G3:J3"/>
    <mergeCell ref="K3:N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25"/>
    <pageSetUpPr fitToPage="1"/>
  </sheetPr>
  <dimension ref="A1:AA34"/>
  <sheetViews>
    <sheetView workbookViewId="0">
      <selection activeCell="AB12" sqref="AB12"/>
    </sheetView>
  </sheetViews>
  <sheetFormatPr defaultRowHeight="14.25" x14ac:dyDescent="0.3"/>
  <cols>
    <col min="1" max="1" width="1.42578125" style="11" customWidth="1"/>
    <col min="2" max="2" width="5" style="11" customWidth="1"/>
    <col min="3" max="3" width="15.85546875" style="14" customWidth="1"/>
    <col min="4" max="4" width="3.140625" style="14" customWidth="1"/>
    <col min="5" max="5" width="31.7109375" style="14" bestFit="1" customWidth="1"/>
    <col min="6" max="6" width="1.7109375" style="11" customWidth="1"/>
    <col min="7" max="7" width="2.7109375" style="11" customWidth="1"/>
    <col min="8" max="8" width="8.7109375" style="13" customWidth="1"/>
    <col min="9" max="9" width="3" style="14" customWidth="1"/>
    <col min="10" max="10" width="10.28515625" style="15" customWidth="1"/>
    <col min="11" max="11" width="2.7109375" style="14" customWidth="1"/>
    <col min="12" max="12" width="8.7109375" style="14" customWidth="1"/>
    <col min="13" max="13" width="3" style="14" customWidth="1"/>
    <col min="14" max="14" width="10.28515625" style="14" customWidth="1"/>
    <col min="15" max="15" width="2.7109375" style="14" customWidth="1"/>
    <col min="16" max="16" width="8.7109375" style="11" customWidth="1"/>
    <col min="17" max="17" width="3" style="11" customWidth="1"/>
    <col min="18" max="18" width="10.28515625" style="11" customWidth="1"/>
    <col min="19" max="19" width="2.7109375" style="11" customWidth="1"/>
    <col min="20" max="20" width="8.7109375" style="11" customWidth="1"/>
    <col min="21" max="21" width="3" style="11" customWidth="1"/>
    <col min="22" max="22" width="10.28515625" style="11" customWidth="1"/>
    <col min="23" max="23" width="2.7109375" style="11" customWidth="1"/>
    <col min="24" max="24" width="8.7109375" style="11" customWidth="1"/>
    <col min="25" max="25" width="3" style="11" customWidth="1"/>
    <col min="26" max="26" width="10.28515625" style="11" customWidth="1"/>
    <col min="27" max="16384" width="9.140625" style="11"/>
  </cols>
  <sheetData>
    <row r="1" spans="1:27" ht="6" customHeight="1" x14ac:dyDescent="0.3">
      <c r="A1" s="65"/>
      <c r="C1" s="12"/>
      <c r="D1" s="12"/>
      <c r="E1" s="12"/>
      <c r="F1" s="12"/>
    </row>
    <row r="2" spans="1:27" ht="21.75" customHeight="1" x14ac:dyDescent="0.3">
      <c r="B2" s="201" t="s">
        <v>14</v>
      </c>
      <c r="C2" s="201"/>
      <c r="D2" s="201"/>
      <c r="E2" s="201"/>
      <c r="F2" s="201"/>
      <c r="G2" s="242" t="s">
        <v>31</v>
      </c>
      <c r="H2" s="238"/>
      <c r="I2" s="238"/>
      <c r="J2" s="238"/>
      <c r="K2" s="222" t="s">
        <v>32</v>
      </c>
      <c r="L2" s="223"/>
      <c r="M2" s="223"/>
      <c r="N2" s="223"/>
      <c r="O2" s="222" t="s">
        <v>33</v>
      </c>
      <c r="P2" s="223"/>
      <c r="Q2" s="223"/>
      <c r="R2" s="223"/>
      <c r="S2" s="210" t="s">
        <v>34</v>
      </c>
      <c r="T2" s="201"/>
      <c r="U2" s="201"/>
      <c r="V2" s="201"/>
      <c r="W2" s="210" t="s">
        <v>35</v>
      </c>
      <c r="X2" s="201"/>
      <c r="Y2" s="201"/>
      <c r="Z2" s="201"/>
    </row>
    <row r="3" spans="1:27" x14ac:dyDescent="0.3">
      <c r="A3" s="17"/>
      <c r="B3" s="216" t="s">
        <v>5</v>
      </c>
      <c r="C3" s="217"/>
      <c r="D3" s="217"/>
      <c r="E3" s="217"/>
      <c r="F3" s="218"/>
      <c r="G3" s="203"/>
      <c r="H3" s="204"/>
      <c r="I3" s="204"/>
      <c r="J3" s="240"/>
      <c r="K3" s="234"/>
      <c r="L3" s="235"/>
      <c r="M3" s="235"/>
      <c r="N3" s="236"/>
      <c r="O3" s="234"/>
      <c r="P3" s="235"/>
      <c r="Q3" s="235"/>
      <c r="R3" s="236"/>
      <c r="S3" s="231"/>
      <c r="T3" s="232"/>
      <c r="U3" s="232"/>
      <c r="V3" s="233"/>
      <c r="W3" s="231"/>
      <c r="X3" s="232"/>
      <c r="Y3" s="232"/>
      <c r="Z3" s="241"/>
      <c r="AA3" s="18"/>
    </row>
    <row r="4" spans="1:27" x14ac:dyDescent="0.3">
      <c r="A4" s="17"/>
      <c r="B4" s="168"/>
      <c r="C4" s="20"/>
      <c r="D4" s="12"/>
      <c r="E4" s="12"/>
      <c r="F4" s="22"/>
      <c r="G4" s="140"/>
      <c r="H4" s="23"/>
      <c r="I4" s="12"/>
      <c r="J4" s="24"/>
      <c r="K4" s="69"/>
      <c r="L4" s="12"/>
      <c r="M4" s="12"/>
      <c r="N4" s="12"/>
      <c r="O4" s="70"/>
      <c r="P4" s="30"/>
      <c r="Q4" s="30"/>
      <c r="R4" s="30"/>
      <c r="S4" s="71"/>
      <c r="T4" s="30"/>
      <c r="U4" s="30"/>
      <c r="V4" s="30"/>
      <c r="W4" s="71"/>
      <c r="X4" s="30"/>
      <c r="Y4" s="30"/>
      <c r="Z4" s="30"/>
      <c r="AA4" s="18"/>
    </row>
    <row r="5" spans="1:27" x14ac:dyDescent="0.3">
      <c r="A5" s="17"/>
      <c r="B5" s="168"/>
      <c r="C5" s="20" t="s">
        <v>30</v>
      </c>
      <c r="D5" s="12" t="s">
        <v>7</v>
      </c>
      <c r="E5" s="47" t="s">
        <v>12</v>
      </c>
      <c r="F5" s="30"/>
      <c r="G5" s="18"/>
      <c r="H5" s="181">
        <f>J5/J6</f>
        <v>3.56</v>
      </c>
      <c r="I5" s="12" t="s">
        <v>7</v>
      </c>
      <c r="J5" s="56">
        <f>Input!C37</f>
        <v>89000</v>
      </c>
      <c r="K5" s="69"/>
      <c r="L5" s="181">
        <f>N5/N6</f>
        <v>3.48</v>
      </c>
      <c r="M5" s="12" t="s">
        <v>7</v>
      </c>
      <c r="N5" s="58">
        <f>Input!D37</f>
        <v>87000</v>
      </c>
      <c r="O5" s="12"/>
      <c r="P5" s="181">
        <f>R5/R6</f>
        <v>3.8</v>
      </c>
      <c r="Q5" s="12" t="s">
        <v>7</v>
      </c>
      <c r="R5" s="58">
        <f>Input!E37</f>
        <v>95000</v>
      </c>
      <c r="S5" s="30"/>
      <c r="T5" s="181">
        <f>V5/V6</f>
        <v>2.6</v>
      </c>
      <c r="U5" s="12" t="s">
        <v>7</v>
      </c>
      <c r="V5" s="58">
        <f>Input!F37</f>
        <v>65000</v>
      </c>
      <c r="W5" s="30"/>
      <c r="X5" s="181">
        <f>Z5/Z6</f>
        <v>13.44</v>
      </c>
      <c r="Y5" s="12" t="s">
        <v>7</v>
      </c>
      <c r="Z5" s="58">
        <f>Input!G37</f>
        <v>336000</v>
      </c>
      <c r="AA5" s="186"/>
    </row>
    <row r="6" spans="1:27" x14ac:dyDescent="0.3">
      <c r="A6" s="17"/>
      <c r="B6" s="168"/>
      <c r="C6" s="20" t="s">
        <v>94</v>
      </c>
      <c r="D6" s="12"/>
      <c r="E6" s="12" t="s">
        <v>65</v>
      </c>
      <c r="F6" s="30"/>
      <c r="G6" s="18"/>
      <c r="H6" s="23"/>
      <c r="I6" s="12"/>
      <c r="J6" s="182">
        <f>Input!C23</f>
        <v>25000</v>
      </c>
      <c r="K6" s="69"/>
      <c r="L6" s="23"/>
      <c r="M6" s="12"/>
      <c r="N6" s="185">
        <f>Input!D23</f>
        <v>25000</v>
      </c>
      <c r="O6" s="70"/>
      <c r="P6" s="23"/>
      <c r="Q6" s="12"/>
      <c r="R6" s="185">
        <f>Input!E23</f>
        <v>25000</v>
      </c>
      <c r="S6" s="71"/>
      <c r="T6" s="23"/>
      <c r="U6" s="12"/>
      <c r="V6" s="185">
        <f>Input!F23</f>
        <v>25000</v>
      </c>
      <c r="W6" s="71"/>
      <c r="X6" s="23"/>
      <c r="Y6" s="12"/>
      <c r="Z6" s="185">
        <f>Input!G23</f>
        <v>25000</v>
      </c>
      <c r="AA6" s="18"/>
    </row>
    <row r="7" spans="1:27" x14ac:dyDescent="0.3">
      <c r="A7" s="17"/>
      <c r="B7" s="168"/>
      <c r="C7" s="20"/>
      <c r="D7" s="12"/>
      <c r="E7" s="12"/>
      <c r="F7" s="30"/>
      <c r="G7" s="18"/>
      <c r="H7" s="23"/>
      <c r="I7" s="12"/>
      <c r="J7" s="24"/>
      <c r="K7" s="69"/>
      <c r="L7" s="23"/>
      <c r="M7" s="12"/>
      <c r="N7" s="24"/>
      <c r="O7" s="70"/>
      <c r="P7" s="23"/>
      <c r="Q7" s="12"/>
      <c r="R7" s="24"/>
      <c r="S7" s="71"/>
      <c r="T7" s="23"/>
      <c r="U7" s="12"/>
      <c r="V7" s="24"/>
      <c r="W7" s="71"/>
      <c r="X7" s="23"/>
      <c r="Y7" s="12"/>
      <c r="Z7" s="24"/>
      <c r="AA7" s="18"/>
    </row>
    <row r="8" spans="1:27" x14ac:dyDescent="0.3">
      <c r="A8" s="17"/>
      <c r="B8" s="168"/>
      <c r="C8" s="20" t="s">
        <v>37</v>
      </c>
      <c r="D8" s="12"/>
      <c r="E8" s="12"/>
      <c r="F8" s="30"/>
      <c r="G8" s="18"/>
      <c r="H8" s="29">
        <v>2</v>
      </c>
      <c r="I8" s="12"/>
      <c r="J8" s="24"/>
      <c r="K8" s="75"/>
      <c r="L8" s="29">
        <v>2</v>
      </c>
      <c r="M8" s="12"/>
      <c r="N8" s="24"/>
      <c r="O8" s="75"/>
      <c r="P8" s="29">
        <v>2</v>
      </c>
      <c r="Q8" s="12"/>
      <c r="R8" s="24"/>
      <c r="S8" s="75"/>
      <c r="T8" s="29">
        <v>2</v>
      </c>
      <c r="U8" s="12"/>
      <c r="V8" s="24"/>
      <c r="W8" s="75"/>
      <c r="X8" s="29">
        <v>2</v>
      </c>
      <c r="Y8" s="12"/>
      <c r="Z8" s="24"/>
      <c r="AA8" s="18"/>
    </row>
    <row r="9" spans="1:27" x14ac:dyDescent="0.3">
      <c r="A9" s="17"/>
      <c r="B9" s="168"/>
      <c r="C9" s="20" t="s">
        <v>36</v>
      </c>
      <c r="D9" s="12"/>
      <c r="E9" s="12"/>
      <c r="F9" s="30"/>
      <c r="G9" s="18"/>
      <c r="H9" s="54">
        <f>H5-H8</f>
        <v>1.56</v>
      </c>
      <c r="I9" s="12"/>
      <c r="J9" s="24"/>
      <c r="K9" s="75"/>
      <c r="L9" s="54">
        <f>L5-L8</f>
        <v>1.48</v>
      </c>
      <c r="M9" s="12"/>
      <c r="N9" s="24"/>
      <c r="O9" s="75"/>
      <c r="P9" s="54">
        <f>P5-P8</f>
        <v>1.7999999999999998</v>
      </c>
      <c r="Q9" s="12"/>
      <c r="R9" s="24"/>
      <c r="S9" s="75"/>
      <c r="T9" s="54">
        <f>T5-T8</f>
        <v>0.60000000000000009</v>
      </c>
      <c r="U9" s="12"/>
      <c r="V9" s="24"/>
      <c r="W9" s="75"/>
      <c r="X9" s="54">
        <f>X5-X8</f>
        <v>11.44</v>
      </c>
      <c r="Y9" s="12"/>
      <c r="Z9" s="24"/>
      <c r="AA9" s="18"/>
    </row>
    <row r="10" spans="1:27" x14ac:dyDescent="0.3">
      <c r="A10" s="17"/>
      <c r="B10" s="168"/>
      <c r="C10" s="20" t="s">
        <v>38</v>
      </c>
      <c r="D10" s="12"/>
      <c r="E10" s="12"/>
      <c r="F10" s="22"/>
      <c r="G10" s="140"/>
      <c r="H10" s="23"/>
      <c r="I10" s="12"/>
      <c r="J10" s="24"/>
      <c r="K10" s="75"/>
      <c r="L10" s="54">
        <f>L5-H5</f>
        <v>-8.0000000000000071E-2</v>
      </c>
      <c r="M10" s="12"/>
      <c r="N10" s="24"/>
      <c r="O10" s="75"/>
      <c r="P10" s="54">
        <f>P5-L5</f>
        <v>0.31999999999999984</v>
      </c>
      <c r="Q10" s="12"/>
      <c r="R10" s="24"/>
      <c r="S10" s="75"/>
      <c r="T10" s="54">
        <f>T5-P5</f>
        <v>-1.1999999999999997</v>
      </c>
      <c r="U10" s="12"/>
      <c r="V10" s="24"/>
      <c r="W10" s="75"/>
      <c r="X10" s="23"/>
      <c r="Y10" s="12"/>
      <c r="Z10" s="24"/>
      <c r="AA10" s="18"/>
    </row>
    <row r="11" spans="1:27" x14ac:dyDescent="0.3">
      <c r="A11" s="17"/>
      <c r="B11" s="169"/>
      <c r="C11" s="141"/>
      <c r="D11" s="79"/>
      <c r="E11" s="79"/>
      <c r="F11" s="147"/>
      <c r="G11" s="145"/>
      <c r="H11" s="87"/>
      <c r="I11" s="79"/>
      <c r="J11" s="82"/>
      <c r="K11" s="170"/>
      <c r="L11" s="87"/>
      <c r="M11" s="79"/>
      <c r="N11" s="82"/>
      <c r="O11" s="83"/>
      <c r="P11" s="87"/>
      <c r="Q11" s="79"/>
      <c r="R11" s="82"/>
      <c r="S11" s="84"/>
      <c r="T11" s="87"/>
      <c r="U11" s="79"/>
      <c r="V11" s="82"/>
      <c r="W11" s="84"/>
      <c r="X11" s="87"/>
      <c r="Y11" s="79"/>
      <c r="Z11" s="85"/>
      <c r="AA11" s="18"/>
    </row>
    <row r="12" spans="1:27" x14ac:dyDescent="0.3">
      <c r="A12" s="17"/>
      <c r="B12" s="20"/>
      <c r="C12" s="20" t="s">
        <v>95</v>
      </c>
      <c r="D12" s="12" t="s">
        <v>7</v>
      </c>
      <c r="E12" s="12" t="s">
        <v>77</v>
      </c>
      <c r="F12" s="30"/>
      <c r="G12" s="18"/>
      <c r="H12" s="54">
        <f>J12/J13</f>
        <v>2.8089887640449436</v>
      </c>
      <c r="I12" s="26" t="s">
        <v>7</v>
      </c>
      <c r="J12" s="183">
        <f>Input!C25</f>
        <v>10</v>
      </c>
      <c r="K12" s="70"/>
      <c r="L12" s="54">
        <f>N12/N13</f>
        <v>2.8735632183908044</v>
      </c>
      <c r="M12" s="26" t="s">
        <v>7</v>
      </c>
      <c r="N12" s="183">
        <f>Input!D25</f>
        <v>10</v>
      </c>
      <c r="O12" s="70"/>
      <c r="P12" s="54">
        <f>R12/R13</f>
        <v>2.6315789473684212</v>
      </c>
      <c r="Q12" s="26" t="s">
        <v>7</v>
      </c>
      <c r="R12" s="183">
        <f>Input!E25</f>
        <v>10</v>
      </c>
      <c r="S12" s="71"/>
      <c r="T12" s="54">
        <f>V12/V13</f>
        <v>3.8461538461538458</v>
      </c>
      <c r="U12" s="26" t="s">
        <v>7</v>
      </c>
      <c r="V12" s="183">
        <f>Input!F25</f>
        <v>10</v>
      </c>
      <c r="W12" s="71"/>
      <c r="X12" s="54">
        <f>Z12/Z13</f>
        <v>0.74404761904761907</v>
      </c>
      <c r="Y12" s="26" t="s">
        <v>7</v>
      </c>
      <c r="Z12" s="183">
        <f>Input!G25</f>
        <v>10</v>
      </c>
      <c r="AA12" s="18"/>
    </row>
    <row r="13" spans="1:27" x14ac:dyDescent="0.3">
      <c r="A13" s="17"/>
      <c r="B13" s="20"/>
      <c r="C13" s="20"/>
      <c r="D13" s="12"/>
      <c r="E13" s="27" t="s">
        <v>30</v>
      </c>
      <c r="F13" s="30"/>
      <c r="G13" s="18"/>
      <c r="H13" s="23"/>
      <c r="I13" s="12"/>
      <c r="J13" s="184">
        <f>H5</f>
        <v>3.56</v>
      </c>
      <c r="K13" s="70"/>
      <c r="L13" s="23"/>
      <c r="M13" s="12"/>
      <c r="N13" s="184">
        <f>L5</f>
        <v>3.48</v>
      </c>
      <c r="O13" s="70"/>
      <c r="P13" s="23"/>
      <c r="Q13" s="12"/>
      <c r="R13" s="184">
        <f>P5</f>
        <v>3.8</v>
      </c>
      <c r="S13" s="71"/>
      <c r="T13" s="23"/>
      <c r="U13" s="12"/>
      <c r="V13" s="184">
        <f>T5</f>
        <v>2.6</v>
      </c>
      <c r="W13" s="71"/>
      <c r="X13" s="23"/>
      <c r="Y13" s="12"/>
      <c r="Z13" s="184">
        <f>X5</f>
        <v>13.44</v>
      </c>
      <c r="AA13" s="18"/>
    </row>
    <row r="14" spans="1:27" x14ac:dyDescent="0.3">
      <c r="A14" s="17"/>
      <c r="B14" s="20"/>
      <c r="C14" s="20" t="s">
        <v>37</v>
      </c>
      <c r="D14" s="12"/>
      <c r="E14" s="12"/>
      <c r="F14" s="30"/>
      <c r="G14" s="18"/>
      <c r="H14" s="29">
        <v>2</v>
      </c>
      <c r="I14" s="12"/>
      <c r="J14" s="24"/>
      <c r="K14" s="75"/>
      <c r="L14" s="29">
        <v>2</v>
      </c>
      <c r="M14" s="12"/>
      <c r="N14" s="24"/>
      <c r="O14" s="75"/>
      <c r="P14" s="29">
        <v>2</v>
      </c>
      <c r="Q14" s="12"/>
      <c r="R14" s="24"/>
      <c r="S14" s="75"/>
      <c r="T14" s="29">
        <v>2</v>
      </c>
      <c r="U14" s="12"/>
      <c r="V14" s="24"/>
      <c r="W14" s="75"/>
      <c r="X14" s="29">
        <v>2</v>
      </c>
      <c r="Y14" s="12"/>
      <c r="Z14" s="24"/>
      <c r="AA14" s="18"/>
    </row>
    <row r="15" spans="1:27" x14ac:dyDescent="0.3">
      <c r="A15" s="17"/>
      <c r="B15" s="20"/>
      <c r="C15" s="20" t="s">
        <v>36</v>
      </c>
      <c r="D15" s="12"/>
      <c r="E15" s="12"/>
      <c r="F15" s="30"/>
      <c r="G15" s="18"/>
      <c r="H15" s="54">
        <f>H12-H14</f>
        <v>0.80898876404494358</v>
      </c>
      <c r="I15" s="12"/>
      <c r="J15" s="24"/>
      <c r="K15" s="75"/>
      <c r="L15" s="54">
        <f>L12-L14</f>
        <v>0.87356321839080442</v>
      </c>
      <c r="M15" s="12"/>
      <c r="N15" s="24"/>
      <c r="O15" s="75"/>
      <c r="P15" s="54">
        <f>P12-P14</f>
        <v>0.63157894736842124</v>
      </c>
      <c r="Q15" s="12"/>
      <c r="R15" s="24"/>
      <c r="S15" s="75"/>
      <c r="T15" s="54">
        <f>T12-T14</f>
        <v>1.8461538461538458</v>
      </c>
      <c r="U15" s="12"/>
      <c r="V15" s="24"/>
      <c r="W15" s="75"/>
      <c r="X15" s="54">
        <f>X12-X14</f>
        <v>-1.2559523809523809</v>
      </c>
      <c r="Y15" s="12"/>
      <c r="Z15" s="24"/>
      <c r="AA15" s="18"/>
    </row>
    <row r="16" spans="1:27" x14ac:dyDescent="0.3">
      <c r="A16" s="17"/>
      <c r="B16" s="20"/>
      <c r="C16" s="20" t="s">
        <v>38</v>
      </c>
      <c r="D16" s="12"/>
      <c r="E16" s="12"/>
      <c r="F16" s="30"/>
      <c r="G16" s="18"/>
      <c r="H16" s="23"/>
      <c r="I16" s="12"/>
      <c r="J16" s="24"/>
      <c r="K16" s="75"/>
      <c r="L16" s="54">
        <f>L12-H12</f>
        <v>6.4574454345860843E-2</v>
      </c>
      <c r="M16" s="12"/>
      <c r="N16" s="24"/>
      <c r="O16" s="75"/>
      <c r="P16" s="54">
        <f>P12-L12</f>
        <v>-0.24198427102238318</v>
      </c>
      <c r="Q16" s="12"/>
      <c r="R16" s="24"/>
      <c r="S16" s="75"/>
      <c r="T16" s="54">
        <f>T12-P12</f>
        <v>1.2145748987854246</v>
      </c>
      <c r="U16" s="12"/>
      <c r="V16" s="24"/>
      <c r="W16" s="75"/>
      <c r="X16" s="23"/>
      <c r="Y16" s="12"/>
      <c r="Z16" s="24"/>
      <c r="AA16" s="18"/>
    </row>
    <row r="17" spans="1:27" x14ac:dyDescent="0.3">
      <c r="A17" s="17"/>
      <c r="B17" s="167"/>
      <c r="C17" s="141"/>
      <c r="D17" s="79"/>
      <c r="E17" s="79"/>
      <c r="F17" s="48"/>
      <c r="G17" s="160"/>
      <c r="H17" s="87"/>
      <c r="I17" s="79"/>
      <c r="J17" s="82"/>
      <c r="K17" s="83"/>
      <c r="L17" s="87"/>
      <c r="M17" s="79"/>
      <c r="N17" s="82"/>
      <c r="O17" s="83"/>
      <c r="P17" s="87"/>
      <c r="Q17" s="79"/>
      <c r="R17" s="82"/>
      <c r="S17" s="84"/>
      <c r="T17" s="87"/>
      <c r="U17" s="79"/>
      <c r="V17" s="82"/>
      <c r="W17" s="84"/>
      <c r="X17" s="87"/>
      <c r="Y17" s="79"/>
      <c r="Z17" s="85"/>
      <c r="AA17" s="18"/>
    </row>
    <row r="18" spans="1:27" x14ac:dyDescent="0.3">
      <c r="A18" s="17"/>
      <c r="B18" s="20"/>
      <c r="C18" s="190" t="s">
        <v>96</v>
      </c>
      <c r="D18" s="12" t="s">
        <v>7</v>
      </c>
      <c r="E18" s="12" t="s">
        <v>77</v>
      </c>
      <c r="F18" s="30"/>
      <c r="G18" s="18"/>
      <c r="H18" s="54">
        <f>J18/J19</f>
        <v>1.4285714285714286</v>
      </c>
      <c r="I18" s="12" t="s">
        <v>7</v>
      </c>
      <c r="J18" s="183">
        <f>Input!C25</f>
        <v>10</v>
      </c>
      <c r="K18" s="70"/>
      <c r="L18" s="54">
        <f>N18/N19</f>
        <v>1.3440860215053763</v>
      </c>
      <c r="M18" s="12" t="s">
        <v>7</v>
      </c>
      <c r="N18" s="183">
        <f>Input!D25</f>
        <v>10</v>
      </c>
      <c r="O18" s="70"/>
      <c r="P18" s="54">
        <f>R18/R19</f>
        <v>1.4792899408284024</v>
      </c>
      <c r="Q18" s="12" t="s">
        <v>7</v>
      </c>
      <c r="R18" s="183">
        <f>Input!E25</f>
        <v>10</v>
      </c>
      <c r="S18" s="71"/>
      <c r="T18" s="54">
        <f>V18/V19</f>
        <v>1.6129032258064515</v>
      </c>
      <c r="U18" s="12" t="s">
        <v>7</v>
      </c>
      <c r="V18" s="183">
        <f>Input!F25</f>
        <v>10</v>
      </c>
      <c r="W18" s="71"/>
      <c r="X18" s="54">
        <f>Z18/Z19</f>
        <v>0.36496350364963503</v>
      </c>
      <c r="Y18" s="12" t="s">
        <v>7</v>
      </c>
      <c r="Z18" s="183">
        <f>Input!G25</f>
        <v>10</v>
      </c>
      <c r="AA18" s="18"/>
    </row>
    <row r="19" spans="1:27" x14ac:dyDescent="0.3">
      <c r="A19" s="17"/>
      <c r="B19" s="20"/>
      <c r="C19" s="190"/>
      <c r="D19" s="12"/>
      <c r="E19" s="27" t="s">
        <v>66</v>
      </c>
      <c r="F19" s="30"/>
      <c r="G19" s="18"/>
      <c r="H19" s="23"/>
      <c r="I19" s="12"/>
      <c r="J19" s="184">
        <f>Input!C27</f>
        <v>7</v>
      </c>
      <c r="K19" s="70"/>
      <c r="L19" s="23"/>
      <c r="M19" s="12"/>
      <c r="N19" s="184">
        <f>Input!D27</f>
        <v>7.44</v>
      </c>
      <c r="O19" s="70"/>
      <c r="P19" s="23"/>
      <c r="Q19" s="12"/>
      <c r="R19" s="184">
        <f>Input!E27</f>
        <v>6.76</v>
      </c>
      <c r="S19" s="71"/>
      <c r="T19" s="23"/>
      <c r="U19" s="12"/>
      <c r="V19" s="184">
        <f>Input!F27</f>
        <v>6.2</v>
      </c>
      <c r="W19" s="71"/>
      <c r="X19" s="23"/>
      <c r="Y19" s="12"/>
      <c r="Z19" s="184">
        <f>Input!G27</f>
        <v>27.4</v>
      </c>
      <c r="AA19" s="18"/>
    </row>
    <row r="20" spans="1:27" x14ac:dyDescent="0.3">
      <c r="A20" s="17"/>
      <c r="B20" s="20"/>
      <c r="C20" s="45"/>
      <c r="D20" s="12"/>
      <c r="E20" s="12"/>
      <c r="F20" s="30"/>
      <c r="G20" s="18"/>
      <c r="H20" s="23"/>
      <c r="I20" s="12"/>
      <c r="J20" s="24"/>
      <c r="K20" s="70"/>
      <c r="L20" s="23"/>
      <c r="M20" s="12"/>
      <c r="N20" s="24"/>
      <c r="O20" s="70"/>
      <c r="P20" s="23"/>
      <c r="Q20" s="12"/>
      <c r="R20" s="24"/>
      <c r="S20" s="71"/>
      <c r="T20" s="23"/>
      <c r="U20" s="12"/>
      <c r="V20" s="24"/>
      <c r="W20" s="71"/>
      <c r="X20" s="23"/>
      <c r="Y20" s="12"/>
      <c r="Z20" s="24"/>
      <c r="AA20" s="18"/>
    </row>
    <row r="21" spans="1:27" x14ac:dyDescent="0.3">
      <c r="A21" s="17"/>
      <c r="B21" s="20"/>
      <c r="C21" s="20" t="s">
        <v>37</v>
      </c>
      <c r="D21" s="12"/>
      <c r="E21" s="12"/>
      <c r="F21" s="30"/>
      <c r="G21" s="18"/>
      <c r="H21" s="29">
        <v>2</v>
      </c>
      <c r="I21" s="12"/>
      <c r="J21" s="24"/>
      <c r="K21" s="75"/>
      <c r="L21" s="29">
        <v>2</v>
      </c>
      <c r="M21" s="12"/>
      <c r="N21" s="24"/>
      <c r="O21" s="75"/>
      <c r="P21" s="29">
        <v>2</v>
      </c>
      <c r="Q21" s="12"/>
      <c r="R21" s="24"/>
      <c r="S21" s="75"/>
      <c r="T21" s="29">
        <v>2</v>
      </c>
      <c r="U21" s="12"/>
      <c r="V21" s="24"/>
      <c r="W21" s="75"/>
      <c r="X21" s="29">
        <v>2</v>
      </c>
      <c r="Y21" s="12"/>
      <c r="Z21" s="24"/>
      <c r="AA21" s="18"/>
    </row>
    <row r="22" spans="1:27" x14ac:dyDescent="0.3">
      <c r="A22" s="17"/>
      <c r="B22" s="20"/>
      <c r="C22" s="20" t="s">
        <v>36</v>
      </c>
      <c r="D22" s="12"/>
      <c r="E22" s="12"/>
      <c r="F22" s="30"/>
      <c r="G22" s="18"/>
      <c r="H22" s="54">
        <f>H18-H21</f>
        <v>-0.5714285714285714</v>
      </c>
      <c r="I22" s="12"/>
      <c r="J22" s="24"/>
      <c r="K22" s="75"/>
      <c r="L22" s="54">
        <f>L18-L21</f>
        <v>-0.65591397849462374</v>
      </c>
      <c r="M22" s="12"/>
      <c r="N22" s="24"/>
      <c r="O22" s="75"/>
      <c r="P22" s="54">
        <f>P18-P21</f>
        <v>-0.52071005917159763</v>
      </c>
      <c r="Q22" s="12"/>
      <c r="R22" s="24"/>
      <c r="S22" s="75"/>
      <c r="T22" s="54">
        <f>T18-T21</f>
        <v>-0.38709677419354849</v>
      </c>
      <c r="U22" s="12"/>
      <c r="V22" s="24"/>
      <c r="W22" s="75"/>
      <c r="X22" s="54">
        <f>X18-X21</f>
        <v>-1.635036496350365</v>
      </c>
      <c r="Y22" s="12"/>
      <c r="Z22" s="24"/>
      <c r="AA22" s="18"/>
    </row>
    <row r="23" spans="1:27" x14ac:dyDescent="0.3">
      <c r="A23" s="17"/>
      <c r="B23" s="20"/>
      <c r="C23" s="20" t="s">
        <v>38</v>
      </c>
      <c r="D23" s="12"/>
      <c r="E23" s="12"/>
      <c r="F23" s="30"/>
      <c r="G23" s="18"/>
      <c r="H23" s="23"/>
      <c r="I23" s="12"/>
      <c r="J23" s="24"/>
      <c r="K23" s="75"/>
      <c r="L23" s="54">
        <f>L18-H18</f>
        <v>-8.4485407066052343E-2</v>
      </c>
      <c r="M23" s="12"/>
      <c r="N23" s="24"/>
      <c r="O23" s="75"/>
      <c r="P23" s="54">
        <f>P18-L18</f>
        <v>0.13520391932302611</v>
      </c>
      <c r="Q23" s="12"/>
      <c r="R23" s="24"/>
      <c r="S23" s="75"/>
      <c r="T23" s="54">
        <f>T18-P18</f>
        <v>0.13361328497804914</v>
      </c>
      <c r="U23" s="12"/>
      <c r="V23" s="24"/>
      <c r="W23" s="75"/>
      <c r="X23" s="23"/>
      <c r="Y23" s="12"/>
      <c r="Z23" s="24"/>
      <c r="AA23" s="18"/>
    </row>
    <row r="24" spans="1:27" x14ac:dyDescent="0.3">
      <c r="A24" s="17"/>
      <c r="B24" s="167"/>
      <c r="C24" s="141"/>
      <c r="D24" s="79"/>
      <c r="E24" s="79"/>
      <c r="F24" s="48"/>
      <c r="G24" s="160"/>
      <c r="H24" s="87"/>
      <c r="I24" s="79"/>
      <c r="J24" s="82"/>
      <c r="K24" s="83"/>
      <c r="L24" s="87"/>
      <c r="M24" s="79"/>
      <c r="N24" s="82"/>
      <c r="O24" s="83"/>
      <c r="P24" s="87"/>
      <c r="Q24" s="79"/>
      <c r="R24" s="82"/>
      <c r="S24" s="84"/>
      <c r="T24" s="87"/>
      <c r="U24" s="79"/>
      <c r="V24" s="82"/>
      <c r="W24" s="84"/>
      <c r="X24" s="87"/>
      <c r="Y24" s="79"/>
      <c r="Z24" s="85"/>
      <c r="AA24" s="18"/>
    </row>
    <row r="25" spans="1:27" x14ac:dyDescent="0.3">
      <c r="A25" s="17"/>
      <c r="B25" s="20"/>
      <c r="C25" s="20" t="s">
        <v>19</v>
      </c>
      <c r="D25" s="12" t="s">
        <v>7</v>
      </c>
      <c r="E25" s="12" t="s">
        <v>24</v>
      </c>
      <c r="F25" s="30"/>
      <c r="G25" s="18"/>
      <c r="H25" s="54">
        <f>J25/J26</f>
        <v>5.6179775280898875E-2</v>
      </c>
      <c r="I25" s="12" t="s">
        <v>7</v>
      </c>
      <c r="J25" s="56">
        <f>Input!C28</f>
        <v>5000</v>
      </c>
      <c r="K25" s="70"/>
      <c r="L25" s="54">
        <f>N25/N26</f>
        <v>5.7471264367816091E-2</v>
      </c>
      <c r="M25" s="12" t="s">
        <v>7</v>
      </c>
      <c r="N25" s="58">
        <f>Input!D28</f>
        <v>5000</v>
      </c>
      <c r="O25" s="12"/>
      <c r="P25" s="54">
        <f>R25/R26</f>
        <v>5.2631578947368418E-2</v>
      </c>
      <c r="Q25" s="12" t="s">
        <v>7</v>
      </c>
      <c r="R25" s="56">
        <f>Input!E28</f>
        <v>5000</v>
      </c>
      <c r="S25" s="71"/>
      <c r="T25" s="54">
        <f>V25/V26</f>
        <v>7.6923076923076927E-2</v>
      </c>
      <c r="U25" s="12" t="s">
        <v>7</v>
      </c>
      <c r="V25" s="56">
        <f>Input!F28</f>
        <v>5000</v>
      </c>
      <c r="W25" s="71"/>
      <c r="X25" s="54">
        <f>Z25/Z26</f>
        <v>5.9523809523809521E-2</v>
      </c>
      <c r="Y25" s="12" t="s">
        <v>7</v>
      </c>
      <c r="Z25" s="56">
        <f>Input!G28</f>
        <v>20000</v>
      </c>
      <c r="AA25" s="18"/>
    </row>
    <row r="26" spans="1:27" x14ac:dyDescent="0.3">
      <c r="A26" s="17"/>
      <c r="B26" s="20"/>
      <c r="C26" s="20"/>
      <c r="D26" s="12"/>
      <c r="E26" s="27" t="s">
        <v>12</v>
      </c>
      <c r="F26" s="30"/>
      <c r="G26" s="18"/>
      <c r="H26" s="23"/>
      <c r="I26" s="12"/>
      <c r="J26" s="59">
        <f>Input!C37</f>
        <v>89000</v>
      </c>
      <c r="K26" s="70"/>
      <c r="L26" s="23"/>
      <c r="M26" s="12"/>
      <c r="N26" s="56">
        <f>Input!D37</f>
        <v>87000</v>
      </c>
      <c r="O26" s="70"/>
      <c r="P26" s="23"/>
      <c r="Q26" s="12"/>
      <c r="R26" s="59">
        <f>Input!E37</f>
        <v>95000</v>
      </c>
      <c r="S26" s="30"/>
      <c r="T26" s="23"/>
      <c r="U26" s="12"/>
      <c r="V26" s="59">
        <f>Input!F37</f>
        <v>65000</v>
      </c>
      <c r="W26" s="71"/>
      <c r="X26" s="23"/>
      <c r="Y26" s="12"/>
      <c r="Z26" s="59">
        <f>Input!G37</f>
        <v>336000</v>
      </c>
      <c r="AA26" s="18"/>
    </row>
    <row r="27" spans="1:27" x14ac:dyDescent="0.3">
      <c r="A27" s="17"/>
      <c r="B27" s="20"/>
      <c r="C27" s="20" t="s">
        <v>37</v>
      </c>
      <c r="D27" s="12"/>
      <c r="E27" s="12"/>
      <c r="F27" s="30"/>
      <c r="G27" s="18"/>
      <c r="H27" s="29">
        <v>2</v>
      </c>
      <c r="I27" s="12"/>
      <c r="J27" s="24"/>
      <c r="K27" s="75"/>
      <c r="L27" s="29">
        <v>2</v>
      </c>
      <c r="M27" s="12"/>
      <c r="N27" s="24"/>
      <c r="O27" s="75"/>
      <c r="P27" s="29">
        <v>2</v>
      </c>
      <c r="Q27" s="12"/>
      <c r="R27" s="24"/>
      <c r="S27" s="75"/>
      <c r="T27" s="29">
        <v>2</v>
      </c>
      <c r="U27" s="12"/>
      <c r="V27" s="24"/>
      <c r="W27" s="75"/>
      <c r="X27" s="29">
        <v>2</v>
      </c>
      <c r="Y27" s="12"/>
      <c r="Z27" s="24"/>
      <c r="AA27" s="18"/>
    </row>
    <row r="28" spans="1:27" x14ac:dyDescent="0.3">
      <c r="A28" s="17"/>
      <c r="B28" s="20"/>
      <c r="C28" s="20" t="s">
        <v>36</v>
      </c>
      <c r="D28" s="12"/>
      <c r="E28" s="12"/>
      <c r="F28" s="30"/>
      <c r="G28" s="18"/>
      <c r="H28" s="54">
        <f>H25-H27</f>
        <v>-1.9438202247191012</v>
      </c>
      <c r="I28" s="12"/>
      <c r="J28" s="24"/>
      <c r="K28" s="75"/>
      <c r="L28" s="54">
        <f>L25-L27</f>
        <v>-1.9425287356321839</v>
      </c>
      <c r="M28" s="12"/>
      <c r="N28" s="24"/>
      <c r="O28" s="75"/>
      <c r="P28" s="54">
        <f>P25-P27</f>
        <v>-1.9473684210526316</v>
      </c>
      <c r="Q28" s="12"/>
      <c r="R28" s="24"/>
      <c r="S28" s="75"/>
      <c r="T28" s="54">
        <f>T25-T27</f>
        <v>-1.9230769230769231</v>
      </c>
      <c r="U28" s="12"/>
      <c r="V28" s="24"/>
      <c r="W28" s="75"/>
      <c r="X28" s="54">
        <f>X25-X27</f>
        <v>-1.9404761904761905</v>
      </c>
      <c r="Y28" s="12"/>
      <c r="Z28" s="24"/>
      <c r="AA28" s="18"/>
    </row>
    <row r="29" spans="1:27" x14ac:dyDescent="0.3">
      <c r="A29" s="17"/>
      <c r="B29" s="20"/>
      <c r="C29" s="20" t="s">
        <v>38</v>
      </c>
      <c r="D29" s="12"/>
      <c r="E29" s="12"/>
      <c r="F29" s="30"/>
      <c r="G29" s="165"/>
      <c r="H29" s="23"/>
      <c r="I29" s="12"/>
      <c r="J29" s="24"/>
      <c r="K29" s="86"/>
      <c r="L29" s="54">
        <f>L25-H25</f>
        <v>1.2914890869172163E-3</v>
      </c>
      <c r="M29" s="12"/>
      <c r="N29" s="24"/>
      <c r="O29" s="86"/>
      <c r="P29" s="54">
        <f>P25-L25</f>
        <v>-4.839685420447673E-3</v>
      </c>
      <c r="Q29" s="12"/>
      <c r="R29" s="24"/>
      <c r="S29" s="86"/>
      <c r="T29" s="54">
        <f>T25-P25</f>
        <v>2.4291497975708509E-2</v>
      </c>
      <c r="U29" s="12"/>
      <c r="V29" s="24"/>
      <c r="W29" s="86"/>
      <c r="X29" s="23"/>
      <c r="Y29" s="12"/>
      <c r="Z29" s="30"/>
      <c r="AA29" s="18"/>
    </row>
    <row r="30" spans="1:27" x14ac:dyDescent="0.3">
      <c r="B30" s="48"/>
      <c r="C30" s="79"/>
      <c r="D30" s="79"/>
      <c r="E30" s="79"/>
      <c r="F30" s="48"/>
      <c r="G30" s="48"/>
      <c r="H30" s="87"/>
      <c r="I30" s="79"/>
      <c r="J30" s="82"/>
      <c r="K30" s="79"/>
      <c r="L30" s="79"/>
      <c r="M30" s="79"/>
      <c r="N30" s="79"/>
      <c r="O30" s="79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7" x14ac:dyDescent="0.3">
      <c r="B31" s="30"/>
      <c r="C31" s="12"/>
      <c r="D31" s="12"/>
      <c r="E31" s="12"/>
      <c r="F31" s="30"/>
      <c r="G31" s="30"/>
      <c r="H31" s="23"/>
      <c r="I31" s="12"/>
      <c r="J31" s="24"/>
      <c r="K31" s="12"/>
      <c r="L31" s="12"/>
      <c r="M31" s="12"/>
      <c r="N31" s="12"/>
      <c r="O31" s="12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4" spans="21:21" x14ac:dyDescent="0.3">
      <c r="U34" s="30"/>
    </row>
  </sheetData>
  <mergeCells count="13">
    <mergeCell ref="O3:R3"/>
    <mergeCell ref="S3:V3"/>
    <mergeCell ref="W3:Z3"/>
    <mergeCell ref="W2:Z2"/>
    <mergeCell ref="C18:C19"/>
    <mergeCell ref="G2:J2"/>
    <mergeCell ref="K2:N2"/>
    <mergeCell ref="O2:R2"/>
    <mergeCell ref="S2:V2"/>
    <mergeCell ref="B2:F2"/>
    <mergeCell ref="B3:F3"/>
    <mergeCell ref="G3:J3"/>
    <mergeCell ref="K3:N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Jim Yeh</cp:lastModifiedBy>
  <cp:lastPrinted>2004-09-23T23:06:37Z</cp:lastPrinted>
  <dcterms:created xsi:type="dcterms:W3CDTF">2002-05-15T20:19:48Z</dcterms:created>
  <dcterms:modified xsi:type="dcterms:W3CDTF">2014-07-04T09:32:03Z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