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475" windowHeight="80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E9" i="1" l="1"/>
  <c r="AE10" i="1"/>
  <c r="AE11" i="1"/>
  <c r="AE12" i="1"/>
  <c r="AE8" i="1"/>
  <c r="AE7" i="1"/>
  <c r="AE6" i="1"/>
  <c r="AE5" i="1"/>
  <c r="AE4" i="1"/>
  <c r="AE3" i="1"/>
  <c r="AE2" i="1"/>
  <c r="AD12" i="1"/>
  <c r="AD11" i="1"/>
  <c r="AD10" i="1"/>
  <c r="AD9" i="1"/>
  <c r="AD8" i="1"/>
  <c r="AD7" i="1"/>
  <c r="AD6" i="1"/>
  <c r="AD5" i="1"/>
  <c r="AD4" i="1"/>
  <c r="AD3" i="1"/>
  <c r="K9" i="1"/>
  <c r="AD2" i="1"/>
  <c r="Z2" i="1"/>
  <c r="AB12" i="1"/>
  <c r="AB11" i="1"/>
  <c r="AB10" i="1"/>
  <c r="AB9" i="1"/>
  <c r="AB8" i="1"/>
  <c r="AB7" i="1"/>
  <c r="AB6" i="1"/>
  <c r="N16" i="1"/>
  <c r="M16" i="1"/>
  <c r="N23" i="1" l="1"/>
  <c r="M23" i="1"/>
  <c r="N30" i="1"/>
  <c r="M30" i="1"/>
  <c r="I78" i="1" l="1"/>
  <c r="J78" i="1"/>
  <c r="H78" i="1"/>
  <c r="P78" i="1" l="1"/>
  <c r="O78" i="1"/>
  <c r="G15" i="1" l="1"/>
  <c r="Y12" i="1" l="1"/>
  <c r="Y10" i="1"/>
  <c r="Y11" i="1"/>
  <c r="Y7" i="1"/>
  <c r="Y9" i="1"/>
  <c r="Y8" i="1"/>
  <c r="Y6" i="1"/>
  <c r="Y5" i="1"/>
  <c r="Y4" i="1"/>
  <c r="Y3" i="1"/>
  <c r="Y2" i="1"/>
  <c r="K45" i="1" l="1"/>
  <c r="K46" i="1"/>
  <c r="K47" i="1"/>
  <c r="K48" i="1"/>
  <c r="K49" i="1"/>
  <c r="K50" i="1"/>
  <c r="K52" i="1"/>
  <c r="K53" i="1"/>
  <c r="K54" i="1"/>
  <c r="K55" i="1"/>
  <c r="K56" i="1"/>
  <c r="K57" i="1"/>
  <c r="K59" i="1"/>
  <c r="K60" i="1"/>
  <c r="K61" i="1"/>
  <c r="K62" i="1"/>
  <c r="K63" i="1"/>
  <c r="K64" i="1"/>
  <c r="K66" i="1"/>
  <c r="K67" i="1"/>
  <c r="K68" i="1"/>
  <c r="K69" i="1"/>
  <c r="K70" i="1"/>
  <c r="K71" i="1"/>
  <c r="K38" i="1"/>
  <c r="K39" i="1"/>
  <c r="K40" i="1"/>
  <c r="K41" i="1"/>
  <c r="K42" i="1"/>
  <c r="K43" i="1"/>
  <c r="K31" i="1"/>
  <c r="K32" i="1"/>
  <c r="K33" i="1"/>
  <c r="K34" i="1"/>
  <c r="K35" i="1"/>
  <c r="K36" i="1"/>
  <c r="K24" i="1"/>
  <c r="K25" i="1"/>
  <c r="K26" i="1"/>
  <c r="K27" i="1"/>
  <c r="K28" i="1"/>
  <c r="K29" i="1"/>
  <c r="K18" i="1"/>
  <c r="K19" i="1"/>
  <c r="K20" i="1"/>
  <c r="K21" i="1"/>
  <c r="K22" i="1"/>
  <c r="K17" i="1"/>
  <c r="K11" i="1"/>
  <c r="K12" i="1"/>
  <c r="K13" i="1"/>
  <c r="K14" i="1"/>
  <c r="K15" i="1"/>
  <c r="K10" i="1"/>
  <c r="K4" i="1"/>
  <c r="K5" i="1"/>
  <c r="K6" i="1"/>
  <c r="K7" i="1"/>
  <c r="K8" i="1"/>
  <c r="K3" i="1"/>
  <c r="K2" i="1"/>
  <c r="K16" i="1" s="1"/>
  <c r="K23" i="1" s="1"/>
  <c r="K30" i="1" s="1"/>
  <c r="K37" i="1" s="1"/>
  <c r="K44" i="1" s="1"/>
  <c r="K51" i="1" s="1"/>
  <c r="K58" i="1" s="1"/>
  <c r="K65" i="1" s="1"/>
  <c r="K72" i="1" s="1"/>
  <c r="M2" i="1" l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N2" i="1" l="1"/>
  <c r="G79" i="1"/>
  <c r="R2" i="1" l="1"/>
  <c r="Q2" i="1" s="1"/>
  <c r="S2" i="1" s="1"/>
  <c r="D2" i="1"/>
  <c r="E7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O24" i="1" s="1"/>
  <c r="C25" i="1"/>
  <c r="O25" i="1" s="1"/>
  <c r="C26" i="1"/>
  <c r="O26" i="1" s="1"/>
  <c r="C27" i="1"/>
  <c r="O27" i="1" s="1"/>
  <c r="C28" i="1"/>
  <c r="O28" i="1" s="1"/>
  <c r="C29" i="1"/>
  <c r="O29" i="1" s="1"/>
  <c r="C30" i="1"/>
  <c r="C31" i="1"/>
  <c r="O31" i="1" s="1"/>
  <c r="C32" i="1"/>
  <c r="O32" i="1" s="1"/>
  <c r="C33" i="1"/>
  <c r="O33" i="1" s="1"/>
  <c r="C34" i="1"/>
  <c r="O34" i="1" s="1"/>
  <c r="C35" i="1"/>
  <c r="O35" i="1" s="1"/>
  <c r="C36" i="1"/>
  <c r="O36" i="1" s="1"/>
  <c r="C37" i="1"/>
  <c r="C38" i="1"/>
  <c r="O38" i="1" s="1"/>
  <c r="C39" i="1"/>
  <c r="O39" i="1" s="1"/>
  <c r="C40" i="1"/>
  <c r="O40" i="1" s="1"/>
  <c r="C41" i="1"/>
  <c r="O41" i="1" s="1"/>
  <c r="C42" i="1"/>
  <c r="O42" i="1" s="1"/>
  <c r="C43" i="1"/>
  <c r="O43" i="1" s="1"/>
  <c r="C44" i="1"/>
  <c r="C45" i="1"/>
  <c r="O45" i="1" s="1"/>
  <c r="C46" i="1"/>
  <c r="O46" i="1" s="1"/>
  <c r="C47" i="1"/>
  <c r="O47" i="1" s="1"/>
  <c r="C48" i="1"/>
  <c r="O48" i="1" s="1"/>
  <c r="C49" i="1"/>
  <c r="O49" i="1" s="1"/>
  <c r="C50" i="1"/>
  <c r="O50" i="1" s="1"/>
  <c r="C51" i="1"/>
  <c r="C52" i="1"/>
  <c r="O52" i="1" s="1"/>
  <c r="C53" i="1"/>
  <c r="O53" i="1" s="1"/>
  <c r="C54" i="1"/>
  <c r="O54" i="1" s="1"/>
  <c r="C55" i="1"/>
  <c r="O55" i="1" s="1"/>
  <c r="C56" i="1"/>
  <c r="O56" i="1" s="1"/>
  <c r="C57" i="1"/>
  <c r="O57" i="1" s="1"/>
  <c r="C58" i="1"/>
  <c r="C59" i="1"/>
  <c r="O59" i="1" s="1"/>
  <c r="C60" i="1"/>
  <c r="O60" i="1" s="1"/>
  <c r="C61" i="1"/>
  <c r="O61" i="1" s="1"/>
  <c r="C62" i="1"/>
  <c r="O62" i="1" s="1"/>
  <c r="C63" i="1"/>
  <c r="O63" i="1" s="1"/>
  <c r="C64" i="1"/>
  <c r="O64" i="1" s="1"/>
  <c r="C65" i="1"/>
  <c r="C66" i="1"/>
  <c r="O66" i="1" s="1"/>
  <c r="C67" i="1"/>
  <c r="O67" i="1" s="1"/>
  <c r="C68" i="1"/>
  <c r="O68" i="1" s="1"/>
  <c r="C69" i="1"/>
  <c r="O69" i="1" s="1"/>
  <c r="C70" i="1"/>
  <c r="O70" i="1" s="1"/>
  <c r="C71" i="1"/>
  <c r="O71" i="1" s="1"/>
  <c r="C72" i="1"/>
  <c r="C73" i="1"/>
  <c r="O73" i="1" s="1"/>
  <c r="C74" i="1"/>
  <c r="O74" i="1" s="1"/>
  <c r="C75" i="1"/>
  <c r="O75" i="1" s="1"/>
  <c r="C76" i="1"/>
  <c r="O76" i="1" s="1"/>
  <c r="C77" i="1"/>
  <c r="O77" i="1" s="1"/>
  <c r="C3" i="1"/>
  <c r="C2" i="1"/>
  <c r="O2" i="1"/>
  <c r="AB2" i="1" s="1"/>
  <c r="Z11" i="1" l="1"/>
  <c r="O65" i="1"/>
  <c r="Z3" i="1"/>
  <c r="AA3" i="1" s="1"/>
  <c r="O9" i="1"/>
  <c r="AB3" i="1" s="1"/>
  <c r="Z12" i="1"/>
  <c r="AA12" i="1" s="1"/>
  <c r="O72" i="1"/>
  <c r="Z8" i="1"/>
  <c r="O44" i="1"/>
  <c r="Z4" i="1"/>
  <c r="O16" i="1"/>
  <c r="AB4" i="1" s="1"/>
  <c r="Z9" i="1"/>
  <c r="AA9" i="1" s="1"/>
  <c r="O51" i="1"/>
  <c r="Z5" i="1"/>
  <c r="AA5" i="1" s="1"/>
  <c r="O23" i="1"/>
  <c r="AB5" i="1" s="1"/>
  <c r="Z7" i="1"/>
  <c r="O37" i="1"/>
  <c r="Z10" i="1"/>
  <c r="O58" i="1"/>
  <c r="Z6" i="1"/>
  <c r="AA6" i="1" s="1"/>
  <c r="O30" i="1"/>
  <c r="AA2" i="1"/>
  <c r="AA11" i="1"/>
  <c r="AA7" i="1"/>
  <c r="AA10" i="1"/>
  <c r="AA8" i="1"/>
  <c r="AA4" i="1"/>
  <c r="D31" i="1"/>
  <c r="P31" i="1" s="1"/>
  <c r="D15" i="1"/>
  <c r="D19" i="1"/>
  <c r="P19" i="1" s="1"/>
  <c r="D63" i="1"/>
  <c r="P63" i="1" s="1"/>
  <c r="D47" i="1"/>
  <c r="P47" i="1" s="1"/>
  <c r="D27" i="1"/>
  <c r="P27" i="1" s="1"/>
  <c r="D75" i="1"/>
  <c r="P75" i="1" s="1"/>
  <c r="D59" i="1"/>
  <c r="P59" i="1" s="1"/>
  <c r="D43" i="1"/>
  <c r="P43" i="1" s="1"/>
  <c r="D11" i="1"/>
  <c r="D71" i="1"/>
  <c r="P71" i="1" s="1"/>
  <c r="D55" i="1"/>
  <c r="P55" i="1" s="1"/>
  <c r="D39" i="1"/>
  <c r="P39" i="1" s="1"/>
  <c r="D23" i="1"/>
  <c r="P23" i="1" s="1"/>
  <c r="AC5" i="1" s="1"/>
  <c r="D7" i="1"/>
  <c r="D67" i="1"/>
  <c r="P67" i="1" s="1"/>
  <c r="D51" i="1"/>
  <c r="P51" i="1" s="1"/>
  <c r="AC10" i="1" s="1"/>
  <c r="D35" i="1"/>
  <c r="P35" i="1" s="1"/>
  <c r="D4" i="1"/>
  <c r="D3" i="1"/>
  <c r="D74" i="1"/>
  <c r="P74" i="1" s="1"/>
  <c r="D70" i="1"/>
  <c r="P70" i="1" s="1"/>
  <c r="D66" i="1"/>
  <c r="P66" i="1" s="1"/>
  <c r="D62" i="1"/>
  <c r="P62" i="1" s="1"/>
  <c r="D58" i="1"/>
  <c r="P58" i="1" s="1"/>
  <c r="AC11" i="1" s="1"/>
  <c r="D54" i="1"/>
  <c r="P54" i="1" s="1"/>
  <c r="D50" i="1"/>
  <c r="P50" i="1" s="1"/>
  <c r="D46" i="1"/>
  <c r="P46" i="1" s="1"/>
  <c r="D42" i="1"/>
  <c r="P42" i="1" s="1"/>
  <c r="D38" i="1"/>
  <c r="P38" i="1" s="1"/>
  <c r="D34" i="1"/>
  <c r="P34" i="1" s="1"/>
  <c r="D30" i="1"/>
  <c r="P30" i="1" s="1"/>
  <c r="AC6" i="1" s="1"/>
  <c r="D26" i="1"/>
  <c r="P26" i="1" s="1"/>
  <c r="D22" i="1"/>
  <c r="P22" i="1" s="1"/>
  <c r="D18" i="1"/>
  <c r="P18" i="1" s="1"/>
  <c r="D14" i="1"/>
  <c r="D10" i="1"/>
  <c r="D6" i="1"/>
  <c r="D77" i="1"/>
  <c r="P77" i="1" s="1"/>
  <c r="D73" i="1"/>
  <c r="P73" i="1" s="1"/>
  <c r="D69" i="1"/>
  <c r="P69" i="1" s="1"/>
  <c r="D65" i="1"/>
  <c r="P65" i="1" s="1"/>
  <c r="AC12" i="1" s="1"/>
  <c r="D61" i="1"/>
  <c r="P61" i="1" s="1"/>
  <c r="D57" i="1"/>
  <c r="P57" i="1" s="1"/>
  <c r="D53" i="1"/>
  <c r="P53" i="1" s="1"/>
  <c r="D49" i="1"/>
  <c r="P49" i="1" s="1"/>
  <c r="D45" i="1"/>
  <c r="P45" i="1" s="1"/>
  <c r="D41" i="1"/>
  <c r="P41" i="1" s="1"/>
  <c r="D37" i="1"/>
  <c r="P37" i="1" s="1"/>
  <c r="D33" i="1"/>
  <c r="P33" i="1" s="1"/>
  <c r="D29" i="1"/>
  <c r="P29" i="1" s="1"/>
  <c r="D25" i="1"/>
  <c r="P25" i="1" s="1"/>
  <c r="D21" i="1"/>
  <c r="P21" i="1" s="1"/>
  <c r="D17" i="1"/>
  <c r="P17" i="1" s="1"/>
  <c r="D13" i="1"/>
  <c r="D9" i="1"/>
  <c r="P9" i="1" s="1"/>
  <c r="AC3" i="1" s="1"/>
  <c r="D5" i="1"/>
  <c r="D76" i="1"/>
  <c r="P76" i="1" s="1"/>
  <c r="D72" i="1"/>
  <c r="P72" i="1" s="1"/>
  <c r="D68" i="1"/>
  <c r="P68" i="1" s="1"/>
  <c r="D64" i="1"/>
  <c r="P64" i="1" s="1"/>
  <c r="D60" i="1"/>
  <c r="P60" i="1" s="1"/>
  <c r="D56" i="1"/>
  <c r="P56" i="1" s="1"/>
  <c r="D52" i="1"/>
  <c r="P52" i="1" s="1"/>
  <c r="D48" i="1"/>
  <c r="P48" i="1" s="1"/>
  <c r="D44" i="1"/>
  <c r="P44" i="1" s="1"/>
  <c r="AC9" i="1" s="1"/>
  <c r="D40" i="1"/>
  <c r="P40" i="1" s="1"/>
  <c r="D36" i="1"/>
  <c r="P36" i="1" s="1"/>
  <c r="D32" i="1"/>
  <c r="P32" i="1" s="1"/>
  <c r="D28" i="1"/>
  <c r="P28" i="1" s="1"/>
  <c r="D24" i="1"/>
  <c r="P24" i="1" s="1"/>
  <c r="D20" i="1"/>
  <c r="P20" i="1" s="1"/>
  <c r="D16" i="1"/>
  <c r="P16" i="1" s="1"/>
  <c r="AC4" i="1" s="1"/>
  <c r="D12" i="1"/>
  <c r="D8" i="1"/>
  <c r="AC8" i="1" l="1"/>
  <c r="AC7" i="1"/>
  <c r="P3" i="1"/>
  <c r="P4" i="1"/>
  <c r="P5" i="1"/>
  <c r="P6" i="1"/>
  <c r="P7" i="1"/>
  <c r="P8" i="1"/>
  <c r="P10" i="1"/>
  <c r="P11" i="1"/>
  <c r="P12" i="1"/>
  <c r="P13" i="1"/>
  <c r="P14" i="1"/>
  <c r="P15" i="1"/>
  <c r="P2" i="1"/>
  <c r="AC2" i="1" s="1"/>
  <c r="O3" i="1"/>
  <c r="O4" i="1"/>
  <c r="O5" i="1"/>
  <c r="O6" i="1"/>
  <c r="O7" i="1"/>
  <c r="O8" i="1"/>
  <c r="O10" i="1"/>
  <c r="O11" i="1"/>
  <c r="O12" i="1"/>
  <c r="O13" i="1"/>
  <c r="O14" i="1"/>
  <c r="O15" i="1"/>
  <c r="O17" i="1"/>
  <c r="O18" i="1"/>
  <c r="O19" i="1"/>
  <c r="O20" i="1"/>
  <c r="O21" i="1"/>
  <c r="O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R5" i="1" l="1"/>
  <c r="Q5" i="1" s="1"/>
  <c r="S5" i="1" s="1"/>
  <c r="R65" i="1"/>
  <c r="Q65" i="1" s="1"/>
  <c r="S65" i="1" s="1"/>
  <c r="R44" i="1"/>
  <c r="Q44" i="1" s="1"/>
  <c r="S44" i="1" s="1"/>
  <c r="R21" i="1"/>
  <c r="Q21" i="1" s="1"/>
  <c r="S21" i="1" s="1"/>
  <c r="R73" i="1"/>
  <c r="Q73" i="1" s="1"/>
  <c r="S73" i="1" s="1"/>
  <c r="R61" i="1"/>
  <c r="Q61" i="1" s="1"/>
  <c r="S61" i="1" s="1"/>
  <c r="R52" i="1"/>
  <c r="Q52" i="1" s="1"/>
  <c r="S52" i="1" s="1"/>
  <c r="R41" i="1"/>
  <c r="Q41" i="1" s="1"/>
  <c r="S41" i="1" s="1"/>
  <c r="R29" i="1"/>
  <c r="Q29" i="1" s="1"/>
  <c r="S29" i="1" s="1"/>
  <c r="R20" i="1"/>
  <c r="Q20" i="1" s="1"/>
  <c r="S20" i="1" s="1"/>
  <c r="R9" i="1"/>
  <c r="Q9" i="1" s="1"/>
  <c r="S9" i="1" s="1"/>
  <c r="R77" i="1"/>
  <c r="Q77" i="1" s="1"/>
  <c r="S77" i="1" s="1"/>
  <c r="R68" i="1"/>
  <c r="Q68" i="1" s="1"/>
  <c r="S68" i="1" s="1"/>
  <c r="R57" i="1"/>
  <c r="Q57" i="1" s="1"/>
  <c r="S57" i="1" s="1"/>
  <c r="R45" i="1"/>
  <c r="Q45" i="1" s="1"/>
  <c r="S45" i="1" s="1"/>
  <c r="R36" i="1"/>
  <c r="Q36" i="1" s="1"/>
  <c r="S36" i="1" s="1"/>
  <c r="R25" i="1"/>
  <c r="Q25" i="1" s="1"/>
  <c r="S25" i="1" s="1"/>
  <c r="R13" i="1"/>
  <c r="Q13" i="1" s="1"/>
  <c r="S13" i="1" s="1"/>
  <c r="R76" i="1"/>
  <c r="Q76" i="1" s="1"/>
  <c r="S76" i="1" s="1"/>
  <c r="R53" i="1"/>
  <c r="Q53" i="1" s="1"/>
  <c r="S53" i="1" s="1"/>
  <c r="R33" i="1"/>
  <c r="Q33" i="1" s="1"/>
  <c r="S33" i="1" s="1"/>
  <c r="R12" i="1"/>
  <c r="Q12" i="1" s="1"/>
  <c r="S12" i="1" s="1"/>
  <c r="R69" i="1"/>
  <c r="Q69" i="1" s="1"/>
  <c r="S69" i="1" s="1"/>
  <c r="R60" i="1"/>
  <c r="Q60" i="1" s="1"/>
  <c r="S60" i="1" s="1"/>
  <c r="R49" i="1"/>
  <c r="Q49" i="1" s="1"/>
  <c r="S49" i="1" s="1"/>
  <c r="R37" i="1"/>
  <c r="Q37" i="1" s="1"/>
  <c r="S37" i="1" s="1"/>
  <c r="R28" i="1"/>
  <c r="Q28" i="1" s="1"/>
  <c r="S28" i="1" s="1"/>
  <c r="R17" i="1"/>
  <c r="Q17" i="1" s="1"/>
  <c r="S17" i="1" s="1"/>
  <c r="R4" i="1"/>
  <c r="Q4" i="1" s="1"/>
  <c r="S4" i="1" s="1"/>
  <c r="R72" i="1"/>
  <c r="Q72" i="1" s="1"/>
  <c r="S72" i="1" s="1"/>
  <c r="R64" i="1"/>
  <c r="Q64" i="1" s="1"/>
  <c r="S64" i="1" s="1"/>
  <c r="R56" i="1"/>
  <c r="Q56" i="1" s="1"/>
  <c r="S56" i="1" s="1"/>
  <c r="R48" i="1"/>
  <c r="Q48" i="1" s="1"/>
  <c r="S48" i="1" s="1"/>
  <c r="R40" i="1"/>
  <c r="Q40" i="1" s="1"/>
  <c r="S40" i="1" s="1"/>
  <c r="R32" i="1"/>
  <c r="Q32" i="1" s="1"/>
  <c r="S32" i="1" s="1"/>
  <c r="R24" i="1"/>
  <c r="Q24" i="1" s="1"/>
  <c r="S24" i="1" s="1"/>
  <c r="R16" i="1"/>
  <c r="Q16" i="1" s="1"/>
  <c r="S16" i="1" s="1"/>
  <c r="R8" i="1"/>
  <c r="Q8" i="1" s="1"/>
  <c r="S8" i="1" s="1"/>
  <c r="R3" i="1"/>
  <c r="Q3" i="1" s="1"/>
  <c r="S3" i="1" s="1"/>
  <c r="R75" i="1"/>
  <c r="Q75" i="1" s="1"/>
  <c r="S75" i="1" s="1"/>
  <c r="R71" i="1"/>
  <c r="Q71" i="1" s="1"/>
  <c r="S71" i="1" s="1"/>
  <c r="R67" i="1"/>
  <c r="Q67" i="1" s="1"/>
  <c r="S67" i="1" s="1"/>
  <c r="R63" i="1"/>
  <c r="Q63" i="1" s="1"/>
  <c r="S63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3" i="1"/>
  <c r="Q43" i="1" s="1"/>
  <c r="S43" i="1" s="1"/>
  <c r="R39" i="1"/>
  <c r="Q39" i="1" s="1"/>
  <c r="S39" i="1" s="1"/>
  <c r="R35" i="1"/>
  <c r="Q35" i="1" s="1"/>
  <c r="S35" i="1" s="1"/>
  <c r="R31" i="1"/>
  <c r="Q31" i="1" s="1"/>
  <c r="S31" i="1" s="1"/>
  <c r="R27" i="1"/>
  <c r="Q27" i="1" s="1"/>
  <c r="S27" i="1" s="1"/>
  <c r="R23" i="1"/>
  <c r="Q23" i="1" s="1"/>
  <c r="S23" i="1" s="1"/>
  <c r="R19" i="1"/>
  <c r="Q19" i="1" s="1"/>
  <c r="S19" i="1" s="1"/>
  <c r="R15" i="1"/>
  <c r="Q15" i="1" s="1"/>
  <c r="S15" i="1" s="1"/>
  <c r="R11" i="1"/>
  <c r="Q11" i="1" s="1"/>
  <c r="S11" i="1" s="1"/>
  <c r="R7" i="1"/>
  <c r="Q7" i="1" s="1"/>
  <c r="S7" i="1" s="1"/>
  <c r="R78" i="1"/>
  <c r="Q78" i="1" s="1"/>
  <c r="S78" i="1" s="1"/>
  <c r="R74" i="1"/>
  <c r="Q74" i="1" s="1"/>
  <c r="S74" i="1" s="1"/>
  <c r="R70" i="1"/>
  <c r="Q70" i="1" s="1"/>
  <c r="S70" i="1" s="1"/>
  <c r="R66" i="1"/>
  <c r="Q66" i="1" s="1"/>
  <c r="S66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2" i="1"/>
  <c r="Q42" i="1" s="1"/>
  <c r="S42" i="1" s="1"/>
  <c r="R38" i="1"/>
  <c r="Q38" i="1" s="1"/>
  <c r="S38" i="1" s="1"/>
  <c r="R34" i="1"/>
  <c r="Q34" i="1" s="1"/>
  <c r="S34" i="1" s="1"/>
  <c r="R30" i="1"/>
  <c r="Q30" i="1" s="1"/>
  <c r="S30" i="1" s="1"/>
  <c r="R26" i="1"/>
  <c r="Q26" i="1" s="1"/>
  <c r="S26" i="1" s="1"/>
  <c r="R22" i="1"/>
  <c r="Q22" i="1" s="1"/>
  <c r="S22" i="1" s="1"/>
  <c r="R18" i="1"/>
  <c r="Q18" i="1" s="1"/>
  <c r="S18" i="1" s="1"/>
  <c r="R14" i="1"/>
  <c r="Q14" i="1" s="1"/>
  <c r="S14" i="1" s="1"/>
  <c r="R10" i="1"/>
  <c r="Q10" i="1" s="1"/>
  <c r="S10" i="1" s="1"/>
  <c r="R6" i="1"/>
  <c r="Q6" i="1" s="1"/>
  <c r="S6" i="1" s="1"/>
</calcChain>
</file>

<file path=xl/sharedStrings.xml><?xml version="1.0" encoding="utf-8"?>
<sst xmlns="http://schemas.openxmlformats.org/spreadsheetml/2006/main" count="118" uniqueCount="56">
  <si>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</si>
  <si>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</si>
  <si>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</si>
  <si>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</si>
  <si>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</si>
  <si>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</si>
  <si>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</si>
  <si>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</si>
  <si>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</si>
  <si>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</si>
  <si>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</si>
  <si>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</si>
  <si>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</si>
  <si>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</si>
  <si>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</si>
  <si>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</si>
  <si>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土</t>
    <rPh sb="0" eb="1">
      <t>ド</t>
    </rPh>
    <phoneticPr fontId="1"/>
  </si>
  <si>
    <t>日</t>
  </si>
  <si>
    <t>日</t>
    <rPh sb="0" eb="1">
      <t>ニチ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</si>
  <si>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</si>
  <si>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</si>
  <si>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</si>
  <si>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</si>
  <si>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</si>
  <si>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</si>
  <si>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</si>
  <si>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</si>
  <si>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</si>
  <si>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</si>
  <si>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</si>
  <si>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小野寺AC</t>
    <rPh sb="0" eb="3">
      <t>オノデラ</t>
    </rPh>
    <phoneticPr fontId="1"/>
  </si>
  <si>
    <t>土井AC</t>
    <rPh sb="0" eb="2">
      <t>ドイ</t>
    </rPh>
    <phoneticPr fontId="1"/>
  </si>
  <si>
    <t>渡邊AC</t>
    <rPh sb="0" eb="2">
      <t>ワタナベ</t>
    </rPh>
    <phoneticPr fontId="1"/>
  </si>
  <si>
    <t>トータルＡＣ</t>
    <phoneticPr fontId="1"/>
  </si>
  <si>
    <t>成果物目標</t>
    <rPh sb="0" eb="3">
      <t>セイカブツ</t>
    </rPh>
    <rPh sb="3" eb="5">
      <t>モクヒョウ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</si>
  <si>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</si>
  <si>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プロジェクトマネジメント計画書</t>
    <rPh sb="12" eb="15">
      <t>ケイカクショ</t>
    </rPh>
    <phoneticPr fontId="1"/>
  </si>
  <si>
    <t>中間発表資料</t>
    <rPh sb="0" eb="2">
      <t>チュウカン</t>
    </rPh>
    <rPh sb="2" eb="4">
      <t>ハッピョウ</t>
    </rPh>
    <rPh sb="4" eb="6">
      <t>シリョウ</t>
    </rPh>
    <phoneticPr fontId="1"/>
  </si>
  <si>
    <t>内部設計書</t>
    <rPh sb="0" eb="2">
      <t>ナイブ</t>
    </rPh>
    <rPh sb="2" eb="5">
      <t>セッケイショ</t>
    </rPh>
    <phoneticPr fontId="1"/>
  </si>
  <si>
    <t>テスト報告書</t>
    <rPh sb="3" eb="6">
      <t>ホウコクショ</t>
    </rPh>
    <phoneticPr fontId="1"/>
  </si>
  <si>
    <t>プログラム，テスト計画書</t>
    <rPh sb="9" eb="12">
      <t>ケイカクショ</t>
    </rPh>
    <phoneticPr fontId="1"/>
  </si>
  <si>
    <t>納品書，マニュアル，ＱＣＤ，マネジメントレポート</t>
    <rPh sb="0" eb="3">
      <t>ノウヒンショ</t>
    </rPh>
    <phoneticPr fontId="1"/>
  </si>
  <si>
    <t>最終発表資料</t>
    <rPh sb="0" eb="2">
      <t>サイシュウ</t>
    </rPh>
    <rPh sb="2" eb="4">
      <t>ハッピョウ</t>
    </rPh>
    <rPh sb="4" eb="6">
      <t>シリョウ</t>
    </rPh>
    <phoneticPr fontId="1"/>
  </si>
  <si>
    <t>計画書用</t>
    <rPh sb="0" eb="3">
      <t>ケイカクショ</t>
    </rPh>
    <rPh sb="3" eb="4">
      <t>ヨウ</t>
    </rPh>
    <phoneticPr fontId="1"/>
  </si>
  <si>
    <t>日付</t>
    <rPh sb="0" eb="2">
      <t>ヒヅケ</t>
    </rPh>
    <phoneticPr fontId="1"/>
  </si>
  <si>
    <t>PV</t>
    <phoneticPr fontId="1"/>
  </si>
  <si>
    <t>累積比率</t>
    <rPh sb="0" eb="2">
      <t>ルイセキ</t>
    </rPh>
    <rPh sb="2" eb="4">
      <t>ヒリツ</t>
    </rPh>
    <phoneticPr fontId="1"/>
  </si>
  <si>
    <t>SPI</t>
    <phoneticPr fontId="1"/>
  </si>
  <si>
    <t>CPI</t>
    <phoneticPr fontId="1"/>
  </si>
  <si>
    <t>小野寺</t>
    <rPh sb="0" eb="3">
      <t>オノデラ</t>
    </rPh>
    <phoneticPr fontId="1"/>
  </si>
  <si>
    <t>土井</t>
    <rPh sb="0" eb="2">
      <t>ドイ</t>
    </rPh>
    <phoneticPr fontId="1"/>
  </si>
  <si>
    <t>渡邊</t>
    <rPh sb="0" eb="2">
      <t>ワタナベ</t>
    </rPh>
    <phoneticPr fontId="1"/>
  </si>
  <si>
    <t>参加人数</t>
    <rPh sb="0" eb="2">
      <t>サンカ</t>
    </rPh>
    <rPh sb="2" eb="4">
      <t>ニンズウ</t>
    </rPh>
    <phoneticPr fontId="1"/>
  </si>
  <si>
    <t>コスト見積書，契約書,外部設計書</t>
    <rPh sb="3" eb="6">
      <t>ミツモリショ</t>
    </rPh>
    <rPh sb="7" eb="10">
      <t>ケイヤクショ</t>
    </rPh>
    <phoneticPr fontId="1"/>
  </si>
  <si>
    <t>cv</t>
    <phoneticPr fontId="1"/>
  </si>
  <si>
    <t>ev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</si>
</sst>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>
      <alignment vertical="center"/>
    </xf>
    <xf numFmtId="0" fontId="5" fillId="4" borderId="4" applyNumberFormat="0" applyFont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14" fontId="0" fillId="4" borderId="4" xfId="1" applyNumberFormat="1" applyFont="1">
      <alignment vertical="center"/>
    </xf>
    <xf numFmtId="0" fontId="3" fillId="4" borderId="4" xfId="1" applyFont="1" applyAlignment="1">
      <alignment vertical="center" wrapText="1"/>
    </xf>
    <xf numFmtId="0" fontId="0" fillId="4" borderId="4" xfId="1" applyFont="1">
      <alignment vertical="center"/>
    </xf>
    <xf numFmtId="14" fontId="6" fillId="0" borderId="5" xfId="2" applyNumberFormat="1">
      <alignment vertical="center"/>
    </xf>
    <xf numFmtId="0" fontId="6" fillId="3" borderId="5" xfId="2" applyFill="1" applyAlignment="1">
      <alignment vertical="center" wrapText="1"/>
    </xf>
    <xf numFmtId="0" fontId="6" fillId="0" borderId="5" xfId="2">
      <alignment vertical="center"/>
    </xf>
  </cellXfs>
  <cellStyles count="3">
    <cellStyle name="メモ" xfId="1" builtinId="10"/>
    <cellStyle name="リンク セル" xfId="2" builtinId="2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879402066983E-2"/>
          <c:y val="3.9189087561674718E-2"/>
          <c:w val="0.86929051566471094"/>
          <c:h val="0.85294139486001996"/>
        </c:manualLayout>
      </c:layout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PV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Sheet1!$Y$2:$Y$12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Sheet1!$Z$2:$Z$12</c:f>
              <c:numCache>
                <c:formatCode>General</c:formatCode>
                <c:ptCount val="11"/>
                <c:pt idx="0">
                  <c:v>24</c:v>
                </c:pt>
                <c:pt idx="1">
                  <c:v>57</c:v>
                </c:pt>
                <c:pt idx="2">
                  <c:v>90</c:v>
                </c:pt>
                <c:pt idx="3">
                  <c:v>123</c:v>
                </c:pt>
                <c:pt idx="4">
                  <c:v>156</c:v>
                </c:pt>
                <c:pt idx="5">
                  <c:v>189</c:v>
                </c:pt>
                <c:pt idx="6">
                  <c:v>222</c:v>
                </c:pt>
                <c:pt idx="7">
                  <c:v>255</c:v>
                </c:pt>
                <c:pt idx="8">
                  <c:v>288</c:v>
                </c:pt>
                <c:pt idx="9">
                  <c:v>321</c:v>
                </c:pt>
                <c:pt idx="10">
                  <c:v>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Sheet1!$L$2:$L$72</c:f>
              <c:strCache>
                <c:ptCount val="1"/>
                <c:pt idx="0">
                  <c:v>2 23 63 86 109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ac</c:v>
          </c:tx>
          <c:val>
            <c:numRef>
              <c:f>Sheet1!$AD$2:$AD$6</c:f>
              <c:numCache>
                <c:formatCode>General</c:formatCode>
                <c:ptCount val="5"/>
                <c:pt idx="0">
                  <c:v>24</c:v>
                </c:pt>
                <c:pt idx="1">
                  <c:v>63</c:v>
                </c:pt>
                <c:pt idx="2">
                  <c:v>102</c:v>
                </c:pt>
                <c:pt idx="3">
                  <c:v>128</c:v>
                </c:pt>
                <c:pt idx="4">
                  <c:v>158</c:v>
                </c:pt>
              </c:numCache>
            </c:numRef>
          </c:val>
          <c:smooth val="0"/>
        </c:ser>
        <c:ser>
          <c:idx val="3"/>
          <c:order val="3"/>
          <c:tx>
            <c:v>ev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val>
            <c:numRef>
              <c:f>Sheet1!$AE$2:$AE$6</c:f>
              <c:numCache>
                <c:formatCode>General</c:formatCode>
                <c:ptCount val="5"/>
                <c:pt idx="0">
                  <c:v>2</c:v>
                </c:pt>
                <c:pt idx="1">
                  <c:v>23</c:v>
                </c:pt>
                <c:pt idx="2">
                  <c:v>63</c:v>
                </c:pt>
                <c:pt idx="3">
                  <c:v>86</c:v>
                </c:pt>
                <c:pt idx="4">
                  <c:v>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12032"/>
        <c:axId val="118128000"/>
      </c:lineChart>
      <c:dateAx>
        <c:axId val="76412032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low"/>
        <c:txPr>
          <a:bodyPr/>
          <a:lstStyle/>
          <a:p>
            <a:pPr>
              <a:defRPr sz="2000"/>
            </a:pPr>
            <a:endParaRPr lang="ja-JP"/>
          </a:p>
        </c:txPr>
        <c:crossAx val="118128000"/>
        <c:crosses val="autoZero"/>
        <c:auto val="1"/>
        <c:lblOffset val="100"/>
        <c:baseTimeUnit val="days"/>
        <c:majorUnit val="7"/>
        <c:majorTimeUnit val="days"/>
      </c:dateAx>
      <c:valAx>
        <c:axId val="1181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ja-JP"/>
          </a:p>
        </c:txPr>
        <c:crossAx val="7641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197303</xdr:colOff>
      <xdr:row>15</xdr:row>
      <xdr:rowOff>27216</xdr:rowOff>
    </xdr:from>
    <xdr:to>
      <xdr:col>34</xdr:col>
      <xdr:colOff>408214</xdr:colOff>
      <xdr:row>44</xdr:row>
      <xdr:rowOff>163285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149679</xdr:colOff>
      <xdr:row>46</xdr:row>
      <xdr:rowOff>163286</xdr:rowOff>
    </xdr:from>
    <xdr:to>
      <xdr:col>25</xdr:col>
      <xdr:colOff>217714</xdr:colOff>
      <xdr:row>55</xdr:row>
      <xdr:rowOff>95250</xdr:rowOff>
    </xdr:to>
    <xdr:sp macro="" textlink="">
      <xdr:nvSpPr>
        <xdr:cNvPr id="2" name="正方形/長方形 1"/>
        <xdr:cNvSpPr/>
      </xdr:nvSpPr>
      <xdr:spPr>
        <a:xfrm>
          <a:off x="16573500" y="8395607"/>
          <a:ext cx="2231571" cy="15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EV</a:t>
          </a:r>
          <a:r>
            <a:rPr kumimoji="1" lang="ja-JP" altLang="en-US" sz="1200">
              <a:solidFill>
                <a:sysClr val="windowText" lastClr="000000"/>
              </a:solidFill>
            </a:rPr>
            <a:t>計算方法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作成開始　　　　　　　　１０％．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作成途中　　　　　　　　４０％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完成　　　　　　　　　　　７０％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シニアレビュー　　　　　９０％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ユーザーレビュー　　　１００％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tabSelected="1" zoomScale="70" zoomScaleNormal="70" workbookViewId="0">
      <selection activeCell="T3" sqref="T3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4" max="18" width="9" customWidth="1"/>
    <col min="19" max="20" width="8.875" customWidth="1"/>
    <col min="21" max="21" width="37.75" customWidth="1"/>
    <col min="25" max="25" width="10.5" bestFit="1" customWidth="1"/>
  </cols>
  <sheetData>
    <row r="1" spans="1:31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27</v>
      </c>
      <c r="G1" s="4" t="s">
        <v>28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29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  <c r="T1" s="8" t="s">
        <v>52</v>
      </c>
      <c r="U1" s="7" t="s">
        <v>34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54</v>
      </c>
      <c r="AE1" t="s">
        <v>55</v>
      </c>
    </row>
    <row r="2" spans="1:31" s="11" customFormat="1" x14ac:dyDescent="0.15">
      <c r="A2" s="9">
        <v>41411</v>
      </c>
      <c r="B2" s="9" t="s">
        <v>14</v>
      </c>
      <c r="C2" s="10">
        <f>F2</f>
        <v>24</v>
      </c>
      <c r="D2" s="10">
        <f>G2</f>
        <v>24</v>
      </c>
      <c r="E2" s="10">
        <f>L2</f>
        <v>2</v>
      </c>
      <c r="F2" s="11">
        <v>24</v>
      </c>
      <c r="G2" s="11">
        <f>SUM(H2:J2)</f>
        <v>24</v>
      </c>
      <c r="H2" s="11">
        <v>8</v>
      </c>
      <c r="I2" s="11">
        <v>8</v>
      </c>
      <c r="J2" s="11">
        <v>8</v>
      </c>
      <c r="K2" s="11">
        <f>SUM(H2,I2,J2,)</f>
        <v>24</v>
      </c>
      <c r="L2" s="11">
        <v>2</v>
      </c>
      <c r="M2" s="11">
        <f t="shared" ref="M2:M33" si="0">$L2-$F2</f>
        <v>-22</v>
      </c>
      <c r="N2" s="11">
        <f>$L2-$G2</f>
        <v>-22</v>
      </c>
      <c r="O2" s="11">
        <f t="shared" ref="O2:O8" si="1">$L2/$F2</f>
        <v>8.3333333333333329E-2</v>
      </c>
      <c r="P2" s="11">
        <f t="shared" ref="P2:P15" si="2">$L2/$G2</f>
        <v>8.3333333333333329E-2</v>
      </c>
      <c r="Q2" s="11">
        <f>$G2+$R2</f>
        <v>352</v>
      </c>
      <c r="R2" s="11">
        <f>G$79-$L2</f>
        <v>328</v>
      </c>
      <c r="S2" s="11">
        <f>$G$79-$Q2</f>
        <v>-22</v>
      </c>
      <c r="T2" s="11">
        <v>3</v>
      </c>
      <c r="U2" s="11" t="s">
        <v>35</v>
      </c>
      <c r="Y2" s="6">
        <f>A2</f>
        <v>41411</v>
      </c>
      <c r="Z2" s="11">
        <f>C2</f>
        <v>24</v>
      </c>
      <c r="AA2" s="11">
        <f t="shared" ref="AA2:AA12" si="3">Z2/$Z$12</f>
        <v>7.2727272727272724E-2</v>
      </c>
      <c r="AB2" s="11">
        <f>O2</f>
        <v>8.3333333333333329E-2</v>
      </c>
      <c r="AC2" s="11">
        <f>P2</f>
        <v>8.3333333333333329E-2</v>
      </c>
      <c r="AD2" s="11">
        <f>K2</f>
        <v>24</v>
      </c>
      <c r="AE2" s="11">
        <f>L2</f>
        <v>2</v>
      </c>
    </row>
    <row r="3" spans="1:31" x14ac:dyDescent="0.15">
      <c r="A3" s="6">
        <v>41412</v>
      </c>
      <c r="B3" s="6" t="s">
        <v>16</v>
      </c>
      <c r="C3" s="2">
        <f>SUM($F$2:$F3)</f>
        <v>24</v>
      </c>
      <c r="D3" s="2">
        <f>SUM($G$2:$G3)</f>
        <v>24</v>
      </c>
      <c r="E3" s="2">
        <f>SUM($L$2:$L3)</f>
        <v>2</v>
      </c>
      <c r="F3">
        <v>0</v>
      </c>
      <c r="G3">
        <f t="shared" ref="G3:G66" si="4">SUM(H3:J3)</f>
        <v>0</v>
      </c>
      <c r="K3">
        <f>SUM(H3,I3,J3,)</f>
        <v>0</v>
      </c>
      <c r="M3">
        <f t="shared" si="0"/>
        <v>0</v>
      </c>
      <c r="N3">
        <f t="shared" ref="N3:N33" si="5">$L3-$G3</f>
        <v>0</v>
      </c>
      <c r="O3" t="e">
        <f t="shared" si="1"/>
        <v>#DIV/0!</v>
      </c>
      <c r="P3" t="e">
        <f t="shared" si="2"/>
        <v>#DIV/0!</v>
      </c>
      <c r="Q3">
        <f t="shared" ref="Q3:Q33" si="6">$G3+$R3</f>
        <v>330</v>
      </c>
      <c r="R3">
        <f t="shared" ref="R3:R33" si="7">G$79-$L3</f>
        <v>330</v>
      </c>
      <c r="S3">
        <f t="shared" ref="S3:S33" si="8">$G$79-$Q3</f>
        <v>0</v>
      </c>
      <c r="T3">
        <v>0</v>
      </c>
      <c r="Y3" s="6">
        <f>A9</f>
        <v>41418</v>
      </c>
      <c r="Z3" s="11">
        <f>C9</f>
        <v>57</v>
      </c>
      <c r="AA3" s="11">
        <f t="shared" si="3"/>
        <v>0.17272727272727273</v>
      </c>
      <c r="AB3">
        <f>O9</f>
        <v>0.40350877192982454</v>
      </c>
      <c r="AC3">
        <f>P9</f>
        <v>0.36507936507936506</v>
      </c>
      <c r="AD3">
        <f>K9</f>
        <v>63</v>
      </c>
      <c r="AE3">
        <f>L9</f>
        <v>23</v>
      </c>
    </row>
    <row r="4" spans="1:31" x14ac:dyDescent="0.15">
      <c r="A4" s="6">
        <v>41413</v>
      </c>
      <c r="B4" s="6" t="s">
        <v>18</v>
      </c>
      <c r="C4" s="2">
        <f>SUM($F$2:$F4)</f>
        <v>24</v>
      </c>
      <c r="D4" s="2">
        <f>SUM($G$2:$G4)</f>
        <v>24</v>
      </c>
      <c r="E4" s="2">
        <f>SUM($L$2:$L4)</f>
        <v>2</v>
      </c>
      <c r="F4">
        <v>0</v>
      </c>
      <c r="G4">
        <f t="shared" si="4"/>
        <v>0</v>
      </c>
      <c r="K4">
        <f t="shared" ref="K4:K8" si="9">SUM(H4,I4,J4,)</f>
        <v>0</v>
      </c>
      <c r="M4">
        <f t="shared" si="0"/>
        <v>0</v>
      </c>
      <c r="N4">
        <f t="shared" si="5"/>
        <v>0</v>
      </c>
      <c r="O4" t="e">
        <f t="shared" si="1"/>
        <v>#DIV/0!</v>
      </c>
      <c r="P4" t="e">
        <f t="shared" si="2"/>
        <v>#DIV/0!</v>
      </c>
      <c r="Q4">
        <f t="shared" si="6"/>
        <v>330</v>
      </c>
      <c r="R4">
        <f t="shared" si="7"/>
        <v>330</v>
      </c>
      <c r="S4">
        <f t="shared" si="8"/>
        <v>0</v>
      </c>
      <c r="Y4" s="6">
        <f>A16</f>
        <v>41425</v>
      </c>
      <c r="Z4" s="11">
        <f>C16</f>
        <v>90</v>
      </c>
      <c r="AA4" s="11">
        <f t="shared" si="3"/>
        <v>0.27272727272727271</v>
      </c>
      <c r="AB4">
        <f>O16</f>
        <v>0.7</v>
      </c>
      <c r="AC4">
        <f>P16</f>
        <v>0.61764705882352944</v>
      </c>
      <c r="AD4">
        <f>K16</f>
        <v>102</v>
      </c>
      <c r="AE4">
        <f>L16</f>
        <v>63</v>
      </c>
    </row>
    <row r="5" spans="1:31" x14ac:dyDescent="0.15">
      <c r="A5" s="6">
        <v>41414</v>
      </c>
      <c r="B5" s="6" t="s">
        <v>20</v>
      </c>
      <c r="C5" s="2">
        <f>SUM($F$2:$F5)</f>
        <v>24</v>
      </c>
      <c r="D5" s="2">
        <f>SUM($G$2:$G5)</f>
        <v>32</v>
      </c>
      <c r="E5" s="2">
        <f>SUM($L$2:$L5)</f>
        <v>2</v>
      </c>
      <c r="F5">
        <v>0</v>
      </c>
      <c r="G5">
        <f t="shared" si="4"/>
        <v>8</v>
      </c>
      <c r="H5">
        <v>4</v>
      </c>
      <c r="J5">
        <v>4</v>
      </c>
      <c r="K5">
        <f t="shared" si="9"/>
        <v>8</v>
      </c>
      <c r="M5">
        <f t="shared" si="0"/>
        <v>0</v>
      </c>
      <c r="N5">
        <f t="shared" si="5"/>
        <v>-8</v>
      </c>
      <c r="O5" t="e">
        <f t="shared" si="1"/>
        <v>#DIV/0!</v>
      </c>
      <c r="P5">
        <f t="shared" si="2"/>
        <v>0</v>
      </c>
      <c r="Q5">
        <f t="shared" si="6"/>
        <v>338</v>
      </c>
      <c r="R5">
        <f t="shared" si="7"/>
        <v>330</v>
      </c>
      <c r="S5">
        <f t="shared" si="8"/>
        <v>-8</v>
      </c>
      <c r="T5">
        <v>2</v>
      </c>
      <c r="Y5" s="6">
        <f>A23</f>
        <v>41432</v>
      </c>
      <c r="Z5" s="11">
        <f>C23</f>
        <v>123</v>
      </c>
      <c r="AA5" s="11">
        <f t="shared" si="3"/>
        <v>0.37272727272727274</v>
      </c>
      <c r="AB5">
        <f>O23</f>
        <v>0.69918699186991873</v>
      </c>
      <c r="AC5">
        <f>P23</f>
        <v>0.671875</v>
      </c>
      <c r="AD5">
        <f>K23</f>
        <v>128</v>
      </c>
      <c r="AE5">
        <f>L23</f>
        <v>86</v>
      </c>
    </row>
    <row r="6" spans="1:31" x14ac:dyDescent="0.15">
      <c r="A6" s="6">
        <v>41415</v>
      </c>
      <c r="B6" s="6" t="s">
        <v>22</v>
      </c>
      <c r="C6" s="2">
        <f>SUM($F$2:$F6)</f>
        <v>24</v>
      </c>
      <c r="D6" s="2">
        <f>SUM($G$2:$G6)</f>
        <v>40</v>
      </c>
      <c r="E6" s="2">
        <f>SUM($L$2:$L6)</f>
        <v>2</v>
      </c>
      <c r="F6">
        <v>0</v>
      </c>
      <c r="G6">
        <f t="shared" si="4"/>
        <v>8</v>
      </c>
      <c r="H6">
        <v>4</v>
      </c>
      <c r="J6">
        <v>4</v>
      </c>
      <c r="K6">
        <f t="shared" si="9"/>
        <v>8</v>
      </c>
      <c r="M6">
        <f t="shared" si="0"/>
        <v>0</v>
      </c>
      <c r="N6">
        <f t="shared" si="5"/>
        <v>-8</v>
      </c>
      <c r="O6" t="e">
        <f t="shared" si="1"/>
        <v>#DIV/0!</v>
      </c>
      <c r="P6">
        <f t="shared" si="2"/>
        <v>0</v>
      </c>
      <c r="Q6">
        <f t="shared" si="6"/>
        <v>338</v>
      </c>
      <c r="R6">
        <f t="shared" si="7"/>
        <v>330</v>
      </c>
      <c r="S6">
        <f t="shared" si="8"/>
        <v>-8</v>
      </c>
      <c r="T6">
        <v>2</v>
      </c>
      <c r="Y6" s="6">
        <f>A30</f>
        <v>41439</v>
      </c>
      <c r="Z6" s="11">
        <f>C30</f>
        <v>156</v>
      </c>
      <c r="AA6" s="11">
        <f t="shared" si="3"/>
        <v>0.47272727272727272</v>
      </c>
      <c r="AB6">
        <f>O30</f>
        <v>0.69871794871794868</v>
      </c>
      <c r="AC6">
        <f>P30</f>
        <v>0.689873417721519</v>
      </c>
      <c r="AD6">
        <f>K30</f>
        <v>158</v>
      </c>
      <c r="AE6">
        <f>L30</f>
        <v>109</v>
      </c>
    </row>
    <row r="7" spans="1:31" x14ac:dyDescent="0.15">
      <c r="A7" s="6">
        <v>41416</v>
      </c>
      <c r="B7" s="6" t="s">
        <v>24</v>
      </c>
      <c r="C7" s="2">
        <f>SUM($F$2:$F7)</f>
        <v>33</v>
      </c>
      <c r="D7" s="2">
        <f>SUM($G$2:$G7)</f>
        <v>51</v>
      </c>
      <c r="E7" s="2">
        <f>SUM($L$2:$L7)</f>
        <v>2</v>
      </c>
      <c r="F7">
        <v>9</v>
      </c>
      <c r="G7">
        <f t="shared" si="4"/>
        <v>11</v>
      </c>
      <c r="H7">
        <v>4</v>
      </c>
      <c r="I7">
        <v>4</v>
      </c>
      <c r="J7">
        <v>3</v>
      </c>
      <c r="K7">
        <f t="shared" si="9"/>
        <v>11</v>
      </c>
      <c r="M7">
        <f t="shared" si="0"/>
        <v>-9</v>
      </c>
      <c r="N7">
        <f t="shared" si="5"/>
        <v>-11</v>
      </c>
      <c r="O7">
        <f t="shared" si="1"/>
        <v>0</v>
      </c>
      <c r="P7">
        <f t="shared" si="2"/>
        <v>0</v>
      </c>
      <c r="Q7">
        <f t="shared" si="6"/>
        <v>341</v>
      </c>
      <c r="R7">
        <f t="shared" si="7"/>
        <v>330</v>
      </c>
      <c r="S7">
        <f t="shared" si="8"/>
        <v>-11</v>
      </c>
      <c r="T7">
        <v>3</v>
      </c>
      <c r="Y7" s="6">
        <f>A37</f>
        <v>41446</v>
      </c>
      <c r="Z7" s="11">
        <f>C37</f>
        <v>189</v>
      </c>
      <c r="AA7" s="11">
        <f t="shared" si="3"/>
        <v>0.57272727272727275</v>
      </c>
      <c r="AB7">
        <f>O37</f>
        <v>0</v>
      </c>
      <c r="AC7">
        <f>P37</f>
        <v>0</v>
      </c>
      <c r="AD7">
        <f>K37</f>
        <v>158</v>
      </c>
      <c r="AE7">
        <f>L37</f>
        <v>0</v>
      </c>
    </row>
    <row r="8" spans="1:31" x14ac:dyDescent="0.15">
      <c r="A8" s="6">
        <v>41417</v>
      </c>
      <c r="B8" s="6" t="s">
        <v>26</v>
      </c>
      <c r="C8" s="2">
        <f>SUM($F$2:$F8)</f>
        <v>33</v>
      </c>
      <c r="D8" s="2">
        <f>SUM($G$2:$G8)</f>
        <v>51</v>
      </c>
      <c r="E8" s="2">
        <f>SUM($L$2:$L8)</f>
        <v>2</v>
      </c>
      <c r="F8">
        <v>0</v>
      </c>
      <c r="G8">
        <f t="shared" si="4"/>
        <v>0</v>
      </c>
      <c r="K8">
        <f t="shared" si="9"/>
        <v>0</v>
      </c>
      <c r="M8">
        <f t="shared" si="0"/>
        <v>0</v>
      </c>
      <c r="N8">
        <f t="shared" si="5"/>
        <v>0</v>
      </c>
      <c r="O8" t="e">
        <f t="shared" si="1"/>
        <v>#DIV/0!</v>
      </c>
      <c r="P8" t="e">
        <f t="shared" si="2"/>
        <v>#DIV/0!</v>
      </c>
      <c r="Q8">
        <f t="shared" si="6"/>
        <v>330</v>
      </c>
      <c r="R8">
        <f t="shared" si="7"/>
        <v>330</v>
      </c>
      <c r="S8">
        <f t="shared" si="8"/>
        <v>0</v>
      </c>
      <c r="Y8" s="6">
        <f>A44</f>
        <v>41453</v>
      </c>
      <c r="Z8" s="11">
        <f>C44</f>
        <v>222</v>
      </c>
      <c r="AA8" s="11">
        <f t="shared" si="3"/>
        <v>0.67272727272727273</v>
      </c>
      <c r="AB8">
        <f>O44</f>
        <v>0</v>
      </c>
      <c r="AC8">
        <f>P37</f>
        <v>0</v>
      </c>
      <c r="AD8">
        <f>K44</f>
        <v>158</v>
      </c>
      <c r="AE8">
        <f>L44</f>
        <v>0</v>
      </c>
    </row>
    <row r="9" spans="1:31" s="11" customFormat="1" x14ac:dyDescent="0.15">
      <c r="A9" s="9">
        <v>41418</v>
      </c>
      <c r="B9" s="9" t="s">
        <v>13</v>
      </c>
      <c r="C9" s="10">
        <f>SUM($F$2:$F9)</f>
        <v>57</v>
      </c>
      <c r="D9" s="10">
        <f>SUM($G$2:$G9)</f>
        <v>63</v>
      </c>
      <c r="E9" s="10">
        <f>SUM($L$2:$L9)</f>
        <v>25</v>
      </c>
      <c r="F9" s="11">
        <v>24</v>
      </c>
      <c r="G9" s="11">
        <f t="shared" si="4"/>
        <v>12</v>
      </c>
      <c r="H9" s="11">
        <v>4</v>
      </c>
      <c r="I9" s="11">
        <v>4</v>
      </c>
      <c r="J9" s="11">
        <v>4</v>
      </c>
      <c r="K9" s="11">
        <f>SUM(H3:J9,K2)</f>
        <v>63</v>
      </c>
      <c r="L9" s="11">
        <v>23</v>
      </c>
      <c r="M9" s="11">
        <f t="shared" si="0"/>
        <v>-1</v>
      </c>
      <c r="N9" s="11">
        <f t="shared" si="5"/>
        <v>11</v>
      </c>
      <c r="O9" s="11">
        <f>$L9/$C9</f>
        <v>0.40350877192982454</v>
      </c>
      <c r="P9" s="11">
        <f>$L9/$D9</f>
        <v>0.36507936507936506</v>
      </c>
      <c r="Q9" s="11">
        <f t="shared" si="6"/>
        <v>319</v>
      </c>
      <c r="R9" s="11">
        <f t="shared" si="7"/>
        <v>307</v>
      </c>
      <c r="S9" s="11">
        <f t="shared" si="8"/>
        <v>11</v>
      </c>
      <c r="T9" s="11">
        <v>3</v>
      </c>
      <c r="U9" s="11" t="s">
        <v>36</v>
      </c>
      <c r="Y9" s="6">
        <f>A51</f>
        <v>41460</v>
      </c>
      <c r="Z9" s="11">
        <f>C51</f>
        <v>255</v>
      </c>
      <c r="AA9" s="11">
        <f t="shared" si="3"/>
        <v>0.77272727272727271</v>
      </c>
      <c r="AB9" s="11">
        <f>O51</f>
        <v>0</v>
      </c>
      <c r="AC9" s="11">
        <f>P44</f>
        <v>0</v>
      </c>
      <c r="AD9" s="11">
        <f>K51</f>
        <v>158</v>
      </c>
      <c r="AE9" s="11">
        <f>L51</f>
        <v>0</v>
      </c>
    </row>
    <row r="10" spans="1:31" x14ac:dyDescent="0.15">
      <c r="A10" s="6">
        <v>41419</v>
      </c>
      <c r="B10" s="6" t="s">
        <v>15</v>
      </c>
      <c r="C10" s="2">
        <f>SUM($F$2:$F10)</f>
        <v>57</v>
      </c>
      <c r="D10" s="2">
        <f>SUM($G$2:$G10)</f>
        <v>63</v>
      </c>
      <c r="E10" s="2">
        <f>SUM($L$2:$L10)</f>
        <v>25</v>
      </c>
      <c r="F10">
        <v>0</v>
      </c>
      <c r="G10">
        <f t="shared" si="4"/>
        <v>0</v>
      </c>
      <c r="K10">
        <f>SUM(H10,I10,J10,)</f>
        <v>0</v>
      </c>
      <c r="M10">
        <f t="shared" si="0"/>
        <v>0</v>
      </c>
      <c r="N10">
        <f t="shared" si="5"/>
        <v>0</v>
      </c>
      <c r="O10" t="e">
        <f t="shared" ref="O10:O15" si="10">$L10/$F10</f>
        <v>#DIV/0!</v>
      </c>
      <c r="P10" t="e">
        <f t="shared" si="2"/>
        <v>#DIV/0!</v>
      </c>
      <c r="Q10">
        <f t="shared" si="6"/>
        <v>330</v>
      </c>
      <c r="R10">
        <f t="shared" si="7"/>
        <v>330</v>
      </c>
      <c r="S10">
        <f t="shared" si="8"/>
        <v>0</v>
      </c>
      <c r="Y10" s="6">
        <f>A58</f>
        <v>41467</v>
      </c>
      <c r="Z10" s="11">
        <f>C58</f>
        <v>288</v>
      </c>
      <c r="AA10" s="11">
        <f t="shared" si="3"/>
        <v>0.87272727272727268</v>
      </c>
      <c r="AB10">
        <f>O58</f>
        <v>0</v>
      </c>
      <c r="AC10">
        <f>P51</f>
        <v>0</v>
      </c>
      <c r="AD10">
        <f>K58</f>
        <v>158</v>
      </c>
      <c r="AE10">
        <f>L58</f>
        <v>0</v>
      </c>
    </row>
    <row r="11" spans="1:31" x14ac:dyDescent="0.15">
      <c r="A11" s="6">
        <v>41420</v>
      </c>
      <c r="B11" s="6" t="s">
        <v>17</v>
      </c>
      <c r="C11" s="2">
        <f>SUM($F$2:$F11)</f>
        <v>57</v>
      </c>
      <c r="D11" s="2">
        <f>SUM($G$2:$G11)</f>
        <v>63</v>
      </c>
      <c r="E11" s="2">
        <f>SUM($L$2:$L11)</f>
        <v>25</v>
      </c>
      <c r="F11">
        <v>0</v>
      </c>
      <c r="G11">
        <f t="shared" si="4"/>
        <v>0</v>
      </c>
      <c r="K11">
        <f t="shared" ref="K11:K15" si="11">SUM(H11,I11,J11,)</f>
        <v>0</v>
      </c>
      <c r="M11">
        <f t="shared" si="0"/>
        <v>0</v>
      </c>
      <c r="N11">
        <f t="shared" si="5"/>
        <v>0</v>
      </c>
      <c r="O11" t="e">
        <f t="shared" si="10"/>
        <v>#DIV/0!</v>
      </c>
      <c r="P11" t="e">
        <f t="shared" si="2"/>
        <v>#DIV/0!</v>
      </c>
      <c r="Q11">
        <f t="shared" si="6"/>
        <v>330</v>
      </c>
      <c r="R11">
        <f t="shared" si="7"/>
        <v>330</v>
      </c>
      <c r="S11">
        <f t="shared" si="8"/>
        <v>0</v>
      </c>
      <c r="Y11" s="6">
        <f>A65</f>
        <v>41474</v>
      </c>
      <c r="Z11" s="11">
        <f>C65</f>
        <v>321</v>
      </c>
      <c r="AA11" s="11">
        <f t="shared" si="3"/>
        <v>0.97272727272727277</v>
      </c>
      <c r="AB11">
        <f>O65</f>
        <v>0</v>
      </c>
      <c r="AC11">
        <f>P58</f>
        <v>0</v>
      </c>
      <c r="AD11">
        <f>K65</f>
        <v>158</v>
      </c>
      <c r="AE11">
        <f>L65</f>
        <v>0</v>
      </c>
    </row>
    <row r="12" spans="1:31" x14ac:dyDescent="0.15">
      <c r="A12" s="6">
        <v>41421</v>
      </c>
      <c r="B12" s="6" t="s">
        <v>19</v>
      </c>
      <c r="C12" s="2">
        <f>SUM($F$2:$F12)</f>
        <v>57</v>
      </c>
      <c r="D12" s="2">
        <f>SUM($G$2:$G12)</f>
        <v>65</v>
      </c>
      <c r="E12" s="2">
        <f>SUM($L$2:$L12)</f>
        <v>25</v>
      </c>
      <c r="F12">
        <v>0</v>
      </c>
      <c r="G12">
        <f t="shared" si="4"/>
        <v>2</v>
      </c>
      <c r="H12">
        <v>2</v>
      </c>
      <c r="K12">
        <f t="shared" si="11"/>
        <v>2</v>
      </c>
      <c r="M12">
        <f t="shared" si="0"/>
        <v>0</v>
      </c>
      <c r="N12">
        <f t="shared" si="5"/>
        <v>-2</v>
      </c>
      <c r="O12" t="e">
        <f t="shared" si="10"/>
        <v>#DIV/0!</v>
      </c>
      <c r="P12">
        <f t="shared" si="2"/>
        <v>0</v>
      </c>
      <c r="Q12">
        <f t="shared" si="6"/>
        <v>332</v>
      </c>
      <c r="R12">
        <f t="shared" si="7"/>
        <v>330</v>
      </c>
      <c r="S12">
        <f t="shared" si="8"/>
        <v>-2</v>
      </c>
      <c r="T12">
        <v>1</v>
      </c>
      <c r="Y12" s="6">
        <f>A72</f>
        <v>41481</v>
      </c>
      <c r="Z12" s="11">
        <f>C72</f>
        <v>330</v>
      </c>
      <c r="AA12" s="11">
        <f t="shared" si="3"/>
        <v>1</v>
      </c>
      <c r="AB12">
        <f>O72</f>
        <v>0</v>
      </c>
      <c r="AC12">
        <f>P65</f>
        <v>0</v>
      </c>
      <c r="AD12">
        <f>K72</f>
        <v>158</v>
      </c>
      <c r="AE12">
        <f>L72</f>
        <v>0</v>
      </c>
    </row>
    <row r="13" spans="1:31" x14ac:dyDescent="0.15">
      <c r="A13" s="6">
        <v>41422</v>
      </c>
      <c r="B13" s="6" t="s">
        <v>21</v>
      </c>
      <c r="C13" s="2">
        <f>SUM($F$2:$F13)</f>
        <v>57</v>
      </c>
      <c r="D13" s="2">
        <f>SUM($G$2:$G13)</f>
        <v>69</v>
      </c>
      <c r="E13" s="2">
        <f>SUM($L$2:$L13)</f>
        <v>25</v>
      </c>
      <c r="F13">
        <v>0</v>
      </c>
      <c r="G13">
        <f t="shared" si="4"/>
        <v>4</v>
      </c>
      <c r="H13">
        <v>2</v>
      </c>
      <c r="J13">
        <v>2</v>
      </c>
      <c r="K13">
        <f t="shared" si="11"/>
        <v>4</v>
      </c>
      <c r="M13">
        <f t="shared" si="0"/>
        <v>0</v>
      </c>
      <c r="N13">
        <f t="shared" si="5"/>
        <v>-4</v>
      </c>
      <c r="O13" t="e">
        <f t="shared" si="10"/>
        <v>#DIV/0!</v>
      </c>
      <c r="P13">
        <f t="shared" si="2"/>
        <v>0</v>
      </c>
      <c r="Q13">
        <f t="shared" si="6"/>
        <v>334</v>
      </c>
      <c r="R13">
        <f t="shared" si="7"/>
        <v>330</v>
      </c>
      <c r="S13">
        <f t="shared" si="8"/>
        <v>-4</v>
      </c>
      <c r="T13">
        <v>2</v>
      </c>
    </row>
    <row r="14" spans="1:31" x14ac:dyDescent="0.15">
      <c r="A14" s="6">
        <v>41423</v>
      </c>
      <c r="B14" s="6" t="s">
        <v>23</v>
      </c>
      <c r="C14" s="2">
        <f>SUM($F$2:$F14)</f>
        <v>66</v>
      </c>
      <c r="D14" s="2">
        <f>SUM($G$2:$G14)</f>
        <v>82</v>
      </c>
      <c r="E14" s="2">
        <f>SUM($L$2:$L14)</f>
        <v>25</v>
      </c>
      <c r="F14">
        <v>9</v>
      </c>
      <c r="G14">
        <f t="shared" si="4"/>
        <v>13</v>
      </c>
      <c r="H14">
        <v>5</v>
      </c>
      <c r="I14">
        <v>6</v>
      </c>
      <c r="J14">
        <v>2</v>
      </c>
      <c r="K14">
        <f t="shared" si="11"/>
        <v>13</v>
      </c>
      <c r="M14">
        <f t="shared" si="0"/>
        <v>-9</v>
      </c>
      <c r="N14">
        <f t="shared" si="5"/>
        <v>-13</v>
      </c>
      <c r="O14">
        <f t="shared" si="10"/>
        <v>0</v>
      </c>
      <c r="P14">
        <f t="shared" si="2"/>
        <v>0</v>
      </c>
      <c r="Q14">
        <f t="shared" si="6"/>
        <v>343</v>
      </c>
      <c r="R14">
        <f t="shared" si="7"/>
        <v>330</v>
      </c>
      <c r="S14">
        <f t="shared" si="8"/>
        <v>-13</v>
      </c>
      <c r="T14">
        <v>3</v>
      </c>
    </row>
    <row r="15" spans="1:31" x14ac:dyDescent="0.15">
      <c r="A15" s="6">
        <v>41424</v>
      </c>
      <c r="B15" s="6" t="s">
        <v>25</v>
      </c>
      <c r="C15" s="2">
        <f>SUM($F$2:$F15)</f>
        <v>66</v>
      </c>
      <c r="D15" s="2">
        <f>SUM($G$2:$G15)</f>
        <v>90</v>
      </c>
      <c r="E15" s="2">
        <f>SUM($L$2:$L15)</f>
        <v>25</v>
      </c>
      <c r="F15">
        <v>0</v>
      </c>
      <c r="G15">
        <f>SUM(H15:J15)</f>
        <v>8</v>
      </c>
      <c r="H15">
        <v>6</v>
      </c>
      <c r="J15">
        <v>2</v>
      </c>
      <c r="K15">
        <f t="shared" si="11"/>
        <v>8</v>
      </c>
      <c r="M15">
        <f t="shared" si="0"/>
        <v>0</v>
      </c>
      <c r="N15">
        <f t="shared" si="5"/>
        <v>-8</v>
      </c>
      <c r="O15" t="e">
        <f t="shared" si="10"/>
        <v>#DIV/0!</v>
      </c>
      <c r="P15">
        <f t="shared" si="2"/>
        <v>0</v>
      </c>
      <c r="Q15">
        <f t="shared" si="6"/>
        <v>338</v>
      </c>
      <c r="R15">
        <f t="shared" si="7"/>
        <v>330</v>
      </c>
      <c r="S15">
        <f t="shared" si="8"/>
        <v>-8</v>
      </c>
      <c r="T15">
        <v>2</v>
      </c>
    </row>
    <row r="16" spans="1:31" s="11" customFormat="1" x14ac:dyDescent="0.15">
      <c r="A16" s="9">
        <v>41425</v>
      </c>
      <c r="B16" s="9" t="s">
        <v>13</v>
      </c>
      <c r="C16" s="10">
        <f>SUM($F$2:$F16)</f>
        <v>90</v>
      </c>
      <c r="D16" s="10">
        <f>SUM($G$2:$G16)</f>
        <v>102</v>
      </c>
      <c r="E16" s="10">
        <f>SUM($L$2:$L16)</f>
        <v>88</v>
      </c>
      <c r="F16" s="11">
        <v>24</v>
      </c>
      <c r="G16" s="11">
        <f t="shared" si="4"/>
        <v>12</v>
      </c>
      <c r="H16" s="11">
        <v>4</v>
      </c>
      <c r="I16" s="11">
        <v>4</v>
      </c>
      <c r="J16" s="11">
        <v>4</v>
      </c>
      <c r="K16" s="11">
        <f>SUM(H10:J16,K9)</f>
        <v>102</v>
      </c>
      <c r="L16" s="11">
        <v>63</v>
      </c>
      <c r="M16" s="11">
        <f>$L16-$C16</f>
        <v>-27</v>
      </c>
      <c r="N16" s="11">
        <f>$L16-$D16</f>
        <v>-39</v>
      </c>
      <c r="O16" s="11">
        <f>$L16/$C16</f>
        <v>0.7</v>
      </c>
      <c r="P16" s="11">
        <f t="shared" ref="P16:P47" si="12">$L16/$D16</f>
        <v>0.61764705882352944</v>
      </c>
      <c r="Q16" s="11">
        <f t="shared" si="6"/>
        <v>279</v>
      </c>
      <c r="R16" s="11">
        <f t="shared" si="7"/>
        <v>267</v>
      </c>
      <c r="S16" s="11">
        <f t="shared" si="8"/>
        <v>51</v>
      </c>
      <c r="T16" s="11">
        <v>3</v>
      </c>
      <c r="U16" s="11" t="s">
        <v>37</v>
      </c>
      <c r="Y16"/>
      <c r="Z16"/>
    </row>
    <row r="17" spans="1:26" x14ac:dyDescent="0.15">
      <c r="A17" s="6">
        <v>41426</v>
      </c>
      <c r="B17" s="6" t="s">
        <v>15</v>
      </c>
      <c r="C17" s="2">
        <f>SUM($F$2:$F17)</f>
        <v>90</v>
      </c>
      <c r="D17" s="2">
        <f>SUM($G$2:$G17)</f>
        <v>102</v>
      </c>
      <c r="E17" s="2">
        <f>SUM($L$2:$L17)</f>
        <v>88</v>
      </c>
      <c r="F17">
        <v>0</v>
      </c>
      <c r="G17">
        <f t="shared" si="4"/>
        <v>0</v>
      </c>
      <c r="K17">
        <f>SUM(H17,I17,J17,)</f>
        <v>0</v>
      </c>
      <c r="M17">
        <f t="shared" si="0"/>
        <v>0</v>
      </c>
      <c r="N17">
        <f t="shared" si="5"/>
        <v>0</v>
      </c>
      <c r="O17" t="e">
        <f t="shared" ref="O17:O22" si="13">$L17/$F17</f>
        <v>#DIV/0!</v>
      </c>
      <c r="P17">
        <f t="shared" si="12"/>
        <v>0</v>
      </c>
      <c r="Q17">
        <f t="shared" si="6"/>
        <v>330</v>
      </c>
      <c r="R17">
        <f t="shared" si="7"/>
        <v>330</v>
      </c>
      <c r="S17">
        <f t="shared" si="8"/>
        <v>0</v>
      </c>
    </row>
    <row r="18" spans="1:26" x14ac:dyDescent="0.15">
      <c r="A18" s="6">
        <v>41427</v>
      </c>
      <c r="B18" s="6" t="s">
        <v>17</v>
      </c>
      <c r="C18" s="2">
        <f>SUM($F$2:$F18)</f>
        <v>90</v>
      </c>
      <c r="D18" s="2">
        <f>SUM($G$2:$G18)</f>
        <v>102</v>
      </c>
      <c r="E18" s="2">
        <f>SUM($L$2:$L18)</f>
        <v>88</v>
      </c>
      <c r="F18">
        <v>0</v>
      </c>
      <c r="G18">
        <f t="shared" si="4"/>
        <v>0</v>
      </c>
      <c r="K18">
        <f t="shared" ref="K18:K22" si="14">SUM(H18,I18,J18,)</f>
        <v>0</v>
      </c>
      <c r="M18">
        <f t="shared" si="0"/>
        <v>0</v>
      </c>
      <c r="N18">
        <f t="shared" si="5"/>
        <v>0</v>
      </c>
      <c r="O18" t="e">
        <f t="shared" si="13"/>
        <v>#DIV/0!</v>
      </c>
      <c r="P18">
        <f t="shared" si="12"/>
        <v>0</v>
      </c>
      <c r="Q18">
        <f t="shared" si="6"/>
        <v>330</v>
      </c>
      <c r="R18">
        <f t="shared" si="7"/>
        <v>330</v>
      </c>
      <c r="S18">
        <f t="shared" si="8"/>
        <v>0</v>
      </c>
    </row>
    <row r="19" spans="1:26" x14ac:dyDescent="0.15">
      <c r="A19" s="6">
        <v>41428</v>
      </c>
      <c r="B19" s="6" t="s">
        <v>19</v>
      </c>
      <c r="C19" s="2">
        <f>SUM($F$2:$F19)</f>
        <v>90</v>
      </c>
      <c r="D19" s="2">
        <f>SUM($G$2:$G19)</f>
        <v>102</v>
      </c>
      <c r="E19" s="2">
        <f>SUM($L$2:$L19)</f>
        <v>88</v>
      </c>
      <c r="F19">
        <v>0</v>
      </c>
      <c r="G19">
        <f t="shared" si="4"/>
        <v>0</v>
      </c>
      <c r="K19">
        <f t="shared" si="14"/>
        <v>0</v>
      </c>
      <c r="M19">
        <f t="shared" si="0"/>
        <v>0</v>
      </c>
      <c r="N19">
        <f t="shared" si="5"/>
        <v>0</v>
      </c>
      <c r="O19" t="e">
        <f t="shared" si="13"/>
        <v>#DIV/0!</v>
      </c>
      <c r="P19">
        <f t="shared" si="12"/>
        <v>0</v>
      </c>
      <c r="Q19">
        <f t="shared" si="6"/>
        <v>330</v>
      </c>
      <c r="R19">
        <f t="shared" si="7"/>
        <v>330</v>
      </c>
      <c r="S19">
        <f t="shared" si="8"/>
        <v>0</v>
      </c>
    </row>
    <row r="20" spans="1:26" x14ac:dyDescent="0.15">
      <c r="A20" s="6">
        <v>41429</v>
      </c>
      <c r="B20" s="6" t="s">
        <v>21</v>
      </c>
      <c r="C20" s="2">
        <f>SUM($F$2:$F20)</f>
        <v>90</v>
      </c>
      <c r="D20" s="2">
        <f>SUM($G$2:$G20)</f>
        <v>102</v>
      </c>
      <c r="E20" s="2">
        <f>SUM($L$2:$L20)</f>
        <v>88</v>
      </c>
      <c r="F20">
        <v>0</v>
      </c>
      <c r="G20">
        <f t="shared" si="4"/>
        <v>0</v>
      </c>
      <c r="K20">
        <f t="shared" si="14"/>
        <v>0</v>
      </c>
      <c r="M20">
        <f t="shared" si="0"/>
        <v>0</v>
      </c>
      <c r="N20">
        <f t="shared" si="5"/>
        <v>0</v>
      </c>
      <c r="O20" t="e">
        <f t="shared" si="13"/>
        <v>#DIV/0!</v>
      </c>
      <c r="P20">
        <f t="shared" si="12"/>
        <v>0</v>
      </c>
      <c r="Q20">
        <f t="shared" si="6"/>
        <v>330</v>
      </c>
      <c r="R20">
        <f t="shared" si="7"/>
        <v>330</v>
      </c>
      <c r="S20">
        <f t="shared" si="8"/>
        <v>0</v>
      </c>
    </row>
    <row r="21" spans="1:26" x14ac:dyDescent="0.15">
      <c r="A21" s="6">
        <v>41430</v>
      </c>
      <c r="B21" s="6" t="s">
        <v>23</v>
      </c>
      <c r="C21" s="2">
        <f>SUM($F$2:$F21)</f>
        <v>99</v>
      </c>
      <c r="D21" s="2">
        <f>SUM($G$2:$G21)</f>
        <v>104</v>
      </c>
      <c r="E21" s="2">
        <f>SUM($L$2:$L21)</f>
        <v>88</v>
      </c>
      <c r="F21">
        <v>9</v>
      </c>
      <c r="G21">
        <f t="shared" si="4"/>
        <v>2</v>
      </c>
      <c r="H21">
        <v>1</v>
      </c>
      <c r="J21">
        <v>1</v>
      </c>
      <c r="K21">
        <f t="shared" si="14"/>
        <v>2</v>
      </c>
      <c r="M21">
        <f t="shared" si="0"/>
        <v>-9</v>
      </c>
      <c r="N21">
        <f t="shared" si="5"/>
        <v>-2</v>
      </c>
      <c r="O21">
        <f t="shared" si="13"/>
        <v>0</v>
      </c>
      <c r="P21">
        <f t="shared" si="12"/>
        <v>0</v>
      </c>
      <c r="Q21">
        <f t="shared" si="6"/>
        <v>332</v>
      </c>
      <c r="R21">
        <f t="shared" si="7"/>
        <v>330</v>
      </c>
      <c r="S21">
        <f t="shared" si="8"/>
        <v>-2</v>
      </c>
      <c r="T21">
        <v>2</v>
      </c>
    </row>
    <row r="22" spans="1:26" x14ac:dyDescent="0.15">
      <c r="A22" s="6">
        <v>41431</v>
      </c>
      <c r="B22" s="6" t="s">
        <v>25</v>
      </c>
      <c r="C22" s="2">
        <f>SUM($F$2:$F22)</f>
        <v>99</v>
      </c>
      <c r="D22" s="2">
        <f>SUM($G$2:$G22)</f>
        <v>104</v>
      </c>
      <c r="E22" s="2">
        <f>SUM($L$2:$L22)</f>
        <v>88</v>
      </c>
      <c r="F22">
        <v>0</v>
      </c>
      <c r="G22">
        <f t="shared" si="4"/>
        <v>0</v>
      </c>
      <c r="K22">
        <f t="shared" si="14"/>
        <v>0</v>
      </c>
      <c r="M22">
        <f t="shared" si="0"/>
        <v>0</v>
      </c>
      <c r="N22">
        <f t="shared" si="5"/>
        <v>0</v>
      </c>
      <c r="O22" t="e">
        <f t="shared" si="13"/>
        <v>#DIV/0!</v>
      </c>
      <c r="P22">
        <f t="shared" si="12"/>
        <v>0</v>
      </c>
      <c r="Q22">
        <f t="shared" si="6"/>
        <v>330</v>
      </c>
      <c r="R22">
        <f t="shared" si="7"/>
        <v>330</v>
      </c>
      <c r="S22">
        <f t="shared" si="8"/>
        <v>0</v>
      </c>
    </row>
    <row r="23" spans="1:26" s="11" customFormat="1" x14ac:dyDescent="0.15">
      <c r="A23" s="9">
        <v>41432</v>
      </c>
      <c r="B23" s="9" t="s">
        <v>13</v>
      </c>
      <c r="C23" s="10">
        <f>SUM($F$2:$F23)</f>
        <v>123</v>
      </c>
      <c r="D23" s="10">
        <f>SUM($G$2:$G23)</f>
        <v>128</v>
      </c>
      <c r="E23" s="10">
        <f>SUM($L$2:$L23)</f>
        <v>174</v>
      </c>
      <c r="F23" s="11">
        <v>24</v>
      </c>
      <c r="G23" s="11">
        <f t="shared" si="4"/>
        <v>24</v>
      </c>
      <c r="H23" s="11">
        <v>8</v>
      </c>
      <c r="I23" s="11">
        <v>8</v>
      </c>
      <c r="J23" s="11">
        <v>8</v>
      </c>
      <c r="K23" s="11">
        <f>SUM(H17:J23,K16)</f>
        <v>128</v>
      </c>
      <c r="L23" s="11">
        <v>86</v>
      </c>
      <c r="M23" s="11">
        <f>$L23-$C23</f>
        <v>-37</v>
      </c>
      <c r="N23" s="11">
        <f>$L23-$D23</f>
        <v>-42</v>
      </c>
      <c r="O23" s="11">
        <f t="shared" ref="O23:O54" si="15">$L23/$C23</f>
        <v>0.69918699186991873</v>
      </c>
      <c r="P23" s="11">
        <f t="shared" si="12"/>
        <v>0.671875</v>
      </c>
      <c r="Q23" s="11">
        <f t="shared" si="6"/>
        <v>268</v>
      </c>
      <c r="R23" s="11">
        <f t="shared" si="7"/>
        <v>244</v>
      </c>
      <c r="S23" s="11">
        <f t="shared" si="8"/>
        <v>62</v>
      </c>
      <c r="T23" s="11">
        <v>3</v>
      </c>
      <c r="Y23"/>
      <c r="Z23"/>
    </row>
    <row r="24" spans="1:26" x14ac:dyDescent="0.15">
      <c r="A24" s="6">
        <v>41433</v>
      </c>
      <c r="B24" s="6" t="s">
        <v>15</v>
      </c>
      <c r="C24" s="2">
        <f>SUM($F$2:$F24)</f>
        <v>123</v>
      </c>
      <c r="D24" s="2">
        <f>SUM($G$2:$G24)</f>
        <v>128</v>
      </c>
      <c r="E24" s="2">
        <f>SUM($L$2:$L24)</f>
        <v>174</v>
      </c>
      <c r="F24">
        <v>0</v>
      </c>
      <c r="G24">
        <f t="shared" si="4"/>
        <v>0</v>
      </c>
      <c r="K24">
        <f>SUM(H24,I24,J24,)</f>
        <v>0</v>
      </c>
      <c r="M24">
        <f t="shared" si="0"/>
        <v>0</v>
      </c>
      <c r="N24">
        <f t="shared" si="5"/>
        <v>0</v>
      </c>
      <c r="O24">
        <f t="shared" si="15"/>
        <v>0</v>
      </c>
      <c r="P24">
        <f t="shared" si="12"/>
        <v>0</v>
      </c>
      <c r="Q24">
        <f t="shared" si="6"/>
        <v>330</v>
      </c>
      <c r="R24">
        <f t="shared" si="7"/>
        <v>330</v>
      </c>
      <c r="S24">
        <f t="shared" si="8"/>
        <v>0</v>
      </c>
    </row>
    <row r="25" spans="1:26" x14ac:dyDescent="0.15">
      <c r="A25" s="6">
        <v>41434</v>
      </c>
      <c r="B25" s="6" t="s">
        <v>17</v>
      </c>
      <c r="C25" s="2">
        <f>SUM($F$2:$F25)</f>
        <v>123</v>
      </c>
      <c r="D25" s="2">
        <f>SUM($G$2:$G25)</f>
        <v>128</v>
      </c>
      <c r="E25" s="2">
        <f>SUM($L$2:$L25)</f>
        <v>174</v>
      </c>
      <c r="F25">
        <v>0</v>
      </c>
      <c r="G25">
        <f t="shared" si="4"/>
        <v>0</v>
      </c>
      <c r="K25">
        <f t="shared" ref="K25:K29" si="16">SUM(H25,I25,J25,)</f>
        <v>0</v>
      </c>
      <c r="M25">
        <f t="shared" si="0"/>
        <v>0</v>
      </c>
      <c r="N25">
        <f t="shared" si="5"/>
        <v>0</v>
      </c>
      <c r="O25">
        <f t="shared" si="15"/>
        <v>0</v>
      </c>
      <c r="P25">
        <f t="shared" si="12"/>
        <v>0</v>
      </c>
      <c r="Q25">
        <f t="shared" si="6"/>
        <v>330</v>
      </c>
      <c r="R25">
        <f t="shared" si="7"/>
        <v>330</v>
      </c>
      <c r="S25">
        <f t="shared" si="8"/>
        <v>0</v>
      </c>
    </row>
    <row r="26" spans="1:26" x14ac:dyDescent="0.15">
      <c r="A26" s="6">
        <v>41435</v>
      </c>
      <c r="B26" s="6" t="s">
        <v>19</v>
      </c>
      <c r="C26" s="2">
        <f>SUM($F$2:$F26)</f>
        <v>123</v>
      </c>
      <c r="D26" s="2">
        <f>SUM($G$2:$G26)</f>
        <v>133</v>
      </c>
      <c r="E26" s="2">
        <f>SUM($L$2:$L26)</f>
        <v>174</v>
      </c>
      <c r="F26">
        <v>0</v>
      </c>
      <c r="G26">
        <f t="shared" si="4"/>
        <v>5</v>
      </c>
      <c r="H26">
        <v>3</v>
      </c>
      <c r="J26">
        <v>2</v>
      </c>
      <c r="K26">
        <f t="shared" si="16"/>
        <v>5</v>
      </c>
      <c r="M26">
        <f t="shared" si="0"/>
        <v>0</v>
      </c>
      <c r="N26">
        <f t="shared" si="5"/>
        <v>-5</v>
      </c>
      <c r="O26">
        <f t="shared" si="15"/>
        <v>0</v>
      </c>
      <c r="P26">
        <f t="shared" si="12"/>
        <v>0</v>
      </c>
      <c r="Q26">
        <f t="shared" si="6"/>
        <v>335</v>
      </c>
      <c r="R26">
        <f t="shared" si="7"/>
        <v>330</v>
      </c>
      <c r="S26">
        <f t="shared" si="8"/>
        <v>-5</v>
      </c>
      <c r="T26">
        <v>3</v>
      </c>
    </row>
    <row r="27" spans="1:26" x14ac:dyDescent="0.15">
      <c r="A27" s="6">
        <v>41436</v>
      </c>
      <c r="B27" s="6" t="s">
        <v>21</v>
      </c>
      <c r="C27" s="2">
        <f>SUM($F$2:$F27)</f>
        <v>123</v>
      </c>
      <c r="D27" s="2">
        <f>SUM($G$2:$G27)</f>
        <v>134</v>
      </c>
      <c r="E27" s="2">
        <f>SUM($L$2:$L27)</f>
        <v>174</v>
      </c>
      <c r="F27">
        <v>0</v>
      </c>
      <c r="G27">
        <f t="shared" si="4"/>
        <v>1</v>
      </c>
      <c r="H27">
        <v>1</v>
      </c>
      <c r="K27">
        <f t="shared" si="16"/>
        <v>1</v>
      </c>
      <c r="M27">
        <f t="shared" si="0"/>
        <v>0</v>
      </c>
      <c r="N27">
        <f t="shared" si="5"/>
        <v>-1</v>
      </c>
      <c r="O27">
        <f t="shared" si="15"/>
        <v>0</v>
      </c>
      <c r="P27">
        <f t="shared" si="12"/>
        <v>0</v>
      </c>
      <c r="Q27">
        <f t="shared" si="6"/>
        <v>331</v>
      </c>
      <c r="R27">
        <f t="shared" si="7"/>
        <v>330</v>
      </c>
      <c r="S27">
        <f t="shared" si="8"/>
        <v>-1</v>
      </c>
      <c r="T27">
        <v>2</v>
      </c>
    </row>
    <row r="28" spans="1:26" x14ac:dyDescent="0.15">
      <c r="A28" s="6">
        <v>41437</v>
      </c>
      <c r="B28" s="6" t="s">
        <v>23</v>
      </c>
      <c r="C28" s="2">
        <f>SUM($F$2:$F28)</f>
        <v>132</v>
      </c>
      <c r="D28" s="2">
        <f>SUM($G$2:$G28)</f>
        <v>134</v>
      </c>
      <c r="E28" s="2">
        <f>SUM($L$2:$L28)</f>
        <v>174</v>
      </c>
      <c r="F28">
        <v>9</v>
      </c>
      <c r="G28">
        <f t="shared" si="4"/>
        <v>0</v>
      </c>
      <c r="K28">
        <f t="shared" si="16"/>
        <v>0</v>
      </c>
      <c r="M28">
        <f t="shared" si="0"/>
        <v>-9</v>
      </c>
      <c r="N28">
        <f t="shared" si="5"/>
        <v>0</v>
      </c>
      <c r="O28">
        <f t="shared" si="15"/>
        <v>0</v>
      </c>
      <c r="P28">
        <f t="shared" si="12"/>
        <v>0</v>
      </c>
      <c r="Q28">
        <f t="shared" si="6"/>
        <v>330</v>
      </c>
      <c r="R28">
        <f t="shared" si="7"/>
        <v>330</v>
      </c>
      <c r="S28">
        <f t="shared" si="8"/>
        <v>0</v>
      </c>
    </row>
    <row r="29" spans="1:26" x14ac:dyDescent="0.15">
      <c r="A29" s="6">
        <v>41438</v>
      </c>
      <c r="B29" s="6" t="s">
        <v>25</v>
      </c>
      <c r="C29" s="2">
        <f>SUM($F$2:$F29)</f>
        <v>132</v>
      </c>
      <c r="D29" s="2">
        <f>SUM($G$2:$G29)</f>
        <v>134</v>
      </c>
      <c r="E29" s="2">
        <f>SUM($L$2:$L29)</f>
        <v>174</v>
      </c>
      <c r="F29">
        <v>0</v>
      </c>
      <c r="G29">
        <f t="shared" si="4"/>
        <v>0</v>
      </c>
      <c r="K29">
        <f t="shared" si="16"/>
        <v>0</v>
      </c>
      <c r="M29">
        <f t="shared" si="0"/>
        <v>0</v>
      </c>
      <c r="N29">
        <f t="shared" si="5"/>
        <v>0</v>
      </c>
      <c r="O29">
        <f t="shared" si="15"/>
        <v>0</v>
      </c>
      <c r="P29">
        <f t="shared" si="12"/>
        <v>0</v>
      </c>
      <c r="Q29">
        <f t="shared" si="6"/>
        <v>330</v>
      </c>
      <c r="R29">
        <f t="shared" si="7"/>
        <v>330</v>
      </c>
      <c r="S29">
        <f t="shared" si="8"/>
        <v>0</v>
      </c>
    </row>
    <row r="30" spans="1:26" s="11" customFormat="1" x14ac:dyDescent="0.15">
      <c r="A30" s="9">
        <v>41439</v>
      </c>
      <c r="B30" s="9" t="s">
        <v>13</v>
      </c>
      <c r="C30" s="10">
        <f>SUM($F$2:$F30)</f>
        <v>156</v>
      </c>
      <c r="D30" s="10">
        <f>SUM($G$2:$G30)</f>
        <v>158</v>
      </c>
      <c r="E30" s="10">
        <f>SUM($L$2:$L30)</f>
        <v>283</v>
      </c>
      <c r="F30" s="11">
        <v>24</v>
      </c>
      <c r="G30" s="11">
        <f t="shared" si="4"/>
        <v>24</v>
      </c>
      <c r="H30" s="11">
        <v>8</v>
      </c>
      <c r="I30" s="11">
        <v>8</v>
      </c>
      <c r="J30" s="11">
        <v>8</v>
      </c>
      <c r="K30" s="11">
        <f>SUM(H24:J30,K23)</f>
        <v>158</v>
      </c>
      <c r="L30" s="11">
        <v>109</v>
      </c>
      <c r="M30" s="11">
        <f>$L30-$C30</f>
        <v>-47</v>
      </c>
      <c r="N30" s="11">
        <f>$L30-$D30</f>
        <v>-49</v>
      </c>
      <c r="O30" s="11">
        <f t="shared" si="15"/>
        <v>0.69871794871794868</v>
      </c>
      <c r="P30" s="11">
        <f t="shared" si="12"/>
        <v>0.689873417721519</v>
      </c>
      <c r="Q30" s="11">
        <f t="shared" si="6"/>
        <v>245</v>
      </c>
      <c r="R30" s="11">
        <f t="shared" si="7"/>
        <v>221</v>
      </c>
      <c r="S30" s="11">
        <f t="shared" si="8"/>
        <v>85</v>
      </c>
      <c r="U30" s="11" t="s">
        <v>53</v>
      </c>
      <c r="Y30"/>
      <c r="Z30"/>
    </row>
    <row r="31" spans="1:26" x14ac:dyDescent="0.15">
      <c r="A31" s="6">
        <v>41440</v>
      </c>
      <c r="B31" s="6" t="s">
        <v>15</v>
      </c>
      <c r="C31" s="2">
        <f>SUM($F$2:$F31)</f>
        <v>156</v>
      </c>
      <c r="D31" s="2">
        <f>SUM($G$2:$G31)</f>
        <v>158</v>
      </c>
      <c r="E31" s="2">
        <f>SUM($L$2:$L31)</f>
        <v>283</v>
      </c>
      <c r="F31">
        <v>0</v>
      </c>
      <c r="G31">
        <f t="shared" si="4"/>
        <v>0</v>
      </c>
      <c r="K31">
        <f>SUM(H31,I31,J31,)</f>
        <v>0</v>
      </c>
      <c r="M31">
        <f t="shared" si="0"/>
        <v>0</v>
      </c>
      <c r="N31">
        <f t="shared" si="5"/>
        <v>0</v>
      </c>
      <c r="O31">
        <f t="shared" si="15"/>
        <v>0</v>
      </c>
      <c r="P31">
        <f t="shared" si="12"/>
        <v>0</v>
      </c>
      <c r="Q31">
        <f t="shared" si="6"/>
        <v>330</v>
      </c>
      <c r="R31">
        <f t="shared" si="7"/>
        <v>330</v>
      </c>
      <c r="S31">
        <f t="shared" si="8"/>
        <v>0</v>
      </c>
    </row>
    <row r="32" spans="1:26" x14ac:dyDescent="0.15">
      <c r="A32" s="6">
        <v>41441</v>
      </c>
      <c r="B32" s="6" t="s">
        <v>17</v>
      </c>
      <c r="C32" s="2">
        <f>SUM($F$2:$F32)</f>
        <v>156</v>
      </c>
      <c r="D32" s="2">
        <f>SUM($G$2:$G32)</f>
        <v>158</v>
      </c>
      <c r="E32" s="2">
        <f>SUM($L$2:$L32)</f>
        <v>283</v>
      </c>
      <c r="F32">
        <v>0</v>
      </c>
      <c r="G32">
        <f t="shared" si="4"/>
        <v>0</v>
      </c>
      <c r="K32">
        <f t="shared" ref="K32:K36" si="17">SUM(H32,I32,J32,)</f>
        <v>0</v>
      </c>
      <c r="M32">
        <f t="shared" si="0"/>
        <v>0</v>
      </c>
      <c r="N32">
        <f t="shared" si="5"/>
        <v>0</v>
      </c>
      <c r="O32">
        <f t="shared" si="15"/>
        <v>0</v>
      </c>
      <c r="P32">
        <f t="shared" si="12"/>
        <v>0</v>
      </c>
      <c r="Q32">
        <f t="shared" si="6"/>
        <v>330</v>
      </c>
      <c r="R32">
        <f t="shared" si="7"/>
        <v>330</v>
      </c>
      <c r="S32">
        <f t="shared" si="8"/>
        <v>0</v>
      </c>
    </row>
    <row r="33" spans="1:26" x14ac:dyDescent="0.15">
      <c r="A33" s="6">
        <v>41442</v>
      </c>
      <c r="B33" s="6" t="s">
        <v>19</v>
      </c>
      <c r="C33" s="2">
        <f>SUM($F$2:$F33)</f>
        <v>156</v>
      </c>
      <c r="D33" s="2">
        <f>SUM($G$2:$G33)</f>
        <v>158</v>
      </c>
      <c r="E33" s="2">
        <f>SUM($L$2:$L33)</f>
        <v>283</v>
      </c>
      <c r="F33">
        <v>0</v>
      </c>
      <c r="G33">
        <f t="shared" si="4"/>
        <v>0</v>
      </c>
      <c r="K33">
        <f t="shared" si="17"/>
        <v>0</v>
      </c>
      <c r="M33">
        <f t="shared" si="0"/>
        <v>0</v>
      </c>
      <c r="N33">
        <f t="shared" si="5"/>
        <v>0</v>
      </c>
      <c r="O33">
        <f t="shared" si="15"/>
        <v>0</v>
      </c>
      <c r="P33">
        <f t="shared" si="12"/>
        <v>0</v>
      </c>
      <c r="Q33">
        <f t="shared" si="6"/>
        <v>330</v>
      </c>
      <c r="R33">
        <f t="shared" si="7"/>
        <v>330</v>
      </c>
      <c r="S33">
        <f t="shared" si="8"/>
        <v>0</v>
      </c>
    </row>
    <row r="34" spans="1:26" x14ac:dyDescent="0.15">
      <c r="A34" s="6">
        <v>41443</v>
      </c>
      <c r="B34" s="6" t="s">
        <v>21</v>
      </c>
      <c r="C34" s="2">
        <f>SUM($F$2:$F34)</f>
        <v>156</v>
      </c>
      <c r="D34" s="2">
        <f>SUM($G$2:$G34)</f>
        <v>158</v>
      </c>
      <c r="E34" s="2">
        <f>SUM($L$2:$L34)</f>
        <v>283</v>
      </c>
      <c r="F34">
        <v>0</v>
      </c>
      <c r="G34">
        <f t="shared" si="4"/>
        <v>0</v>
      </c>
      <c r="K34">
        <f t="shared" si="17"/>
        <v>0</v>
      </c>
      <c r="M34">
        <f t="shared" ref="M34:M65" si="18">$L34-$F34</f>
        <v>0</v>
      </c>
      <c r="N34">
        <f t="shared" ref="N34:N65" si="19">$L34-$G34</f>
        <v>0</v>
      </c>
      <c r="O34">
        <f t="shared" si="15"/>
        <v>0</v>
      </c>
      <c r="P34">
        <f t="shared" si="12"/>
        <v>0</v>
      </c>
      <c r="Q34">
        <f t="shared" ref="Q34:Q65" si="20">$G34+$R34</f>
        <v>330</v>
      </c>
      <c r="R34">
        <f t="shared" ref="R34:R65" si="21">G$79-$L34</f>
        <v>330</v>
      </c>
      <c r="S34">
        <f t="shared" ref="S34:S65" si="22">$G$79-$Q34</f>
        <v>0</v>
      </c>
    </row>
    <row r="35" spans="1:26" x14ac:dyDescent="0.15">
      <c r="A35" s="6">
        <v>41444</v>
      </c>
      <c r="B35" s="6" t="s">
        <v>23</v>
      </c>
      <c r="C35" s="2">
        <f>SUM($F$2:$F35)</f>
        <v>165</v>
      </c>
      <c r="D35" s="2">
        <f>SUM($G$2:$G35)</f>
        <v>158</v>
      </c>
      <c r="E35" s="2">
        <f>SUM($L$2:$L35)</f>
        <v>283</v>
      </c>
      <c r="F35">
        <v>9</v>
      </c>
      <c r="G35">
        <f t="shared" si="4"/>
        <v>0</v>
      </c>
      <c r="K35">
        <f t="shared" si="17"/>
        <v>0</v>
      </c>
      <c r="M35">
        <f t="shared" si="18"/>
        <v>-9</v>
      </c>
      <c r="N35">
        <f t="shared" si="19"/>
        <v>0</v>
      </c>
      <c r="O35">
        <f t="shared" si="15"/>
        <v>0</v>
      </c>
      <c r="P35">
        <f t="shared" si="12"/>
        <v>0</v>
      </c>
      <c r="Q35">
        <f t="shared" si="20"/>
        <v>330</v>
      </c>
      <c r="R35">
        <f t="shared" si="21"/>
        <v>330</v>
      </c>
      <c r="S35">
        <f t="shared" si="22"/>
        <v>0</v>
      </c>
    </row>
    <row r="36" spans="1:26" x14ac:dyDescent="0.15">
      <c r="A36" s="6">
        <v>41445</v>
      </c>
      <c r="B36" s="6" t="s">
        <v>25</v>
      </c>
      <c r="C36" s="2">
        <f>SUM($F$2:$F36)</f>
        <v>165</v>
      </c>
      <c r="D36" s="2">
        <f>SUM($G$2:$G36)</f>
        <v>158</v>
      </c>
      <c r="E36" s="2">
        <f>SUM($L$2:$L36)</f>
        <v>283</v>
      </c>
      <c r="F36">
        <v>0</v>
      </c>
      <c r="G36">
        <f t="shared" si="4"/>
        <v>0</v>
      </c>
      <c r="K36">
        <f t="shared" si="17"/>
        <v>0</v>
      </c>
      <c r="M36">
        <f t="shared" si="18"/>
        <v>0</v>
      </c>
      <c r="N36">
        <f t="shared" si="19"/>
        <v>0</v>
      </c>
      <c r="O36">
        <f t="shared" si="15"/>
        <v>0</v>
      </c>
      <c r="P36">
        <f t="shared" si="12"/>
        <v>0</v>
      </c>
      <c r="Q36">
        <f t="shared" si="20"/>
        <v>330</v>
      </c>
      <c r="R36">
        <f t="shared" si="21"/>
        <v>330</v>
      </c>
      <c r="S36">
        <f t="shared" si="22"/>
        <v>0</v>
      </c>
    </row>
    <row r="37" spans="1:26" s="11" customFormat="1" x14ac:dyDescent="0.15">
      <c r="A37" s="9">
        <v>41446</v>
      </c>
      <c r="B37" s="9" t="s">
        <v>13</v>
      </c>
      <c r="C37" s="10">
        <f>SUM($F$2:$F37)</f>
        <v>189</v>
      </c>
      <c r="D37" s="10">
        <f>SUM($G$2:$G37)</f>
        <v>158</v>
      </c>
      <c r="E37" s="10">
        <f>SUM($L$2:$L37)</f>
        <v>283</v>
      </c>
      <c r="F37" s="11">
        <v>24</v>
      </c>
      <c r="G37" s="11">
        <f t="shared" si="4"/>
        <v>0</v>
      </c>
      <c r="K37" s="11">
        <f>SUM(H31:J37,K30)</f>
        <v>158</v>
      </c>
      <c r="M37" s="11">
        <f t="shared" si="18"/>
        <v>-24</v>
      </c>
      <c r="N37" s="11">
        <f t="shared" si="19"/>
        <v>0</v>
      </c>
      <c r="O37" s="11">
        <f t="shared" si="15"/>
        <v>0</v>
      </c>
      <c r="P37" s="11">
        <f t="shared" si="12"/>
        <v>0</v>
      </c>
      <c r="Q37" s="11">
        <f t="shared" si="20"/>
        <v>330</v>
      </c>
      <c r="R37" s="11">
        <f t="shared" si="21"/>
        <v>330</v>
      </c>
      <c r="S37" s="11">
        <f t="shared" si="22"/>
        <v>0</v>
      </c>
      <c r="U37" s="11" t="s">
        <v>38</v>
      </c>
      <c r="Y37"/>
      <c r="Z37"/>
    </row>
    <row r="38" spans="1:26" x14ac:dyDescent="0.15">
      <c r="A38" s="6">
        <v>41447</v>
      </c>
      <c r="B38" s="6" t="s">
        <v>15</v>
      </c>
      <c r="C38" s="2">
        <f>SUM($F$2:$F38)</f>
        <v>189</v>
      </c>
      <c r="D38" s="2">
        <f>SUM($G$2:$G38)</f>
        <v>158</v>
      </c>
      <c r="E38" s="2">
        <f>SUM($L$2:$L38)</f>
        <v>283</v>
      </c>
      <c r="F38">
        <v>0</v>
      </c>
      <c r="G38">
        <f t="shared" si="4"/>
        <v>0</v>
      </c>
      <c r="K38">
        <f>SUM(H38,I38,J38,)</f>
        <v>0</v>
      </c>
      <c r="M38">
        <f t="shared" si="18"/>
        <v>0</v>
      </c>
      <c r="N38">
        <f t="shared" si="19"/>
        <v>0</v>
      </c>
      <c r="O38">
        <f t="shared" si="15"/>
        <v>0</v>
      </c>
      <c r="P38">
        <f t="shared" si="12"/>
        <v>0</v>
      </c>
      <c r="Q38">
        <f t="shared" si="20"/>
        <v>330</v>
      </c>
      <c r="R38">
        <f t="shared" si="21"/>
        <v>330</v>
      </c>
      <c r="S38">
        <f t="shared" si="22"/>
        <v>0</v>
      </c>
    </row>
    <row r="39" spans="1:26" x14ac:dyDescent="0.15">
      <c r="A39" s="6">
        <v>41448</v>
      </c>
      <c r="B39" s="6" t="s">
        <v>17</v>
      </c>
      <c r="C39" s="2">
        <f>SUM($F$2:$F39)</f>
        <v>189</v>
      </c>
      <c r="D39" s="2">
        <f>SUM($G$2:$G39)</f>
        <v>158</v>
      </c>
      <c r="E39" s="2">
        <f>SUM($L$2:$L39)</f>
        <v>283</v>
      </c>
      <c r="F39">
        <v>0</v>
      </c>
      <c r="G39">
        <f t="shared" si="4"/>
        <v>0</v>
      </c>
      <c r="K39">
        <f t="shared" ref="K39:K43" si="23">SUM(H39,I39,J39,)</f>
        <v>0</v>
      </c>
      <c r="M39">
        <f t="shared" si="18"/>
        <v>0</v>
      </c>
      <c r="N39">
        <f t="shared" si="19"/>
        <v>0</v>
      </c>
      <c r="O39">
        <f t="shared" si="15"/>
        <v>0</v>
      </c>
      <c r="P39">
        <f t="shared" si="12"/>
        <v>0</v>
      </c>
      <c r="Q39">
        <f t="shared" si="20"/>
        <v>330</v>
      </c>
      <c r="R39">
        <f t="shared" si="21"/>
        <v>330</v>
      </c>
      <c r="S39">
        <f t="shared" si="22"/>
        <v>0</v>
      </c>
    </row>
    <row r="40" spans="1:26" x14ac:dyDescent="0.15">
      <c r="A40" s="6">
        <v>41449</v>
      </c>
      <c r="B40" s="6" t="s">
        <v>19</v>
      </c>
      <c r="C40" s="2">
        <f>SUM($F$2:$F40)</f>
        <v>189</v>
      </c>
      <c r="D40" s="2">
        <f>SUM($G$2:$G40)</f>
        <v>158</v>
      </c>
      <c r="E40" s="2">
        <f>SUM($L$2:$L40)</f>
        <v>283</v>
      </c>
      <c r="F40">
        <v>0</v>
      </c>
      <c r="G40">
        <f t="shared" si="4"/>
        <v>0</v>
      </c>
      <c r="K40">
        <f t="shared" si="23"/>
        <v>0</v>
      </c>
      <c r="M40">
        <f t="shared" si="18"/>
        <v>0</v>
      </c>
      <c r="N40">
        <f t="shared" si="19"/>
        <v>0</v>
      </c>
      <c r="O40">
        <f t="shared" si="15"/>
        <v>0</v>
      </c>
      <c r="P40">
        <f t="shared" si="12"/>
        <v>0</v>
      </c>
      <c r="Q40">
        <f t="shared" si="20"/>
        <v>330</v>
      </c>
      <c r="R40">
        <f t="shared" si="21"/>
        <v>330</v>
      </c>
      <c r="S40">
        <f t="shared" si="22"/>
        <v>0</v>
      </c>
    </row>
    <row r="41" spans="1:26" x14ac:dyDescent="0.15">
      <c r="A41" s="6">
        <v>41450</v>
      </c>
      <c r="B41" s="6" t="s">
        <v>21</v>
      </c>
      <c r="C41" s="2">
        <f>SUM($F$2:$F41)</f>
        <v>189</v>
      </c>
      <c r="D41" s="2">
        <f>SUM($G$2:$G41)</f>
        <v>158</v>
      </c>
      <c r="E41" s="2">
        <f>SUM($L$2:$L41)</f>
        <v>283</v>
      </c>
      <c r="F41">
        <v>0</v>
      </c>
      <c r="G41">
        <f t="shared" si="4"/>
        <v>0</v>
      </c>
      <c r="K41">
        <f t="shared" si="23"/>
        <v>0</v>
      </c>
      <c r="M41">
        <f t="shared" si="18"/>
        <v>0</v>
      </c>
      <c r="N41">
        <f t="shared" si="19"/>
        <v>0</v>
      </c>
      <c r="O41">
        <f t="shared" si="15"/>
        <v>0</v>
      </c>
      <c r="P41">
        <f t="shared" si="12"/>
        <v>0</v>
      </c>
      <c r="Q41">
        <f t="shared" si="20"/>
        <v>330</v>
      </c>
      <c r="R41">
        <f t="shared" si="21"/>
        <v>330</v>
      </c>
      <c r="S41">
        <f t="shared" si="22"/>
        <v>0</v>
      </c>
    </row>
    <row r="42" spans="1:26" x14ac:dyDescent="0.15">
      <c r="A42" s="6">
        <v>41451</v>
      </c>
      <c r="B42" s="6" t="s">
        <v>23</v>
      </c>
      <c r="C42" s="2">
        <f>SUM($F$2:$F42)</f>
        <v>198</v>
      </c>
      <c r="D42" s="2">
        <f>SUM($G$2:$G42)</f>
        <v>158</v>
      </c>
      <c r="E42" s="2">
        <f>SUM($L$2:$L42)</f>
        <v>283</v>
      </c>
      <c r="F42">
        <v>9</v>
      </c>
      <c r="G42">
        <f t="shared" si="4"/>
        <v>0</v>
      </c>
      <c r="K42">
        <f t="shared" si="23"/>
        <v>0</v>
      </c>
      <c r="M42">
        <f t="shared" si="18"/>
        <v>-9</v>
      </c>
      <c r="N42">
        <f t="shared" si="19"/>
        <v>0</v>
      </c>
      <c r="O42">
        <f t="shared" si="15"/>
        <v>0</v>
      </c>
      <c r="P42">
        <f t="shared" si="12"/>
        <v>0</v>
      </c>
      <c r="Q42">
        <f t="shared" si="20"/>
        <v>330</v>
      </c>
      <c r="R42">
        <f t="shared" si="21"/>
        <v>330</v>
      </c>
      <c r="S42">
        <f t="shared" si="22"/>
        <v>0</v>
      </c>
    </row>
    <row r="43" spans="1:26" x14ac:dyDescent="0.15">
      <c r="A43" s="6">
        <v>41452</v>
      </c>
      <c r="B43" s="6" t="s">
        <v>25</v>
      </c>
      <c r="C43" s="2">
        <f>SUM($F$2:$F43)</f>
        <v>198</v>
      </c>
      <c r="D43" s="2">
        <f>SUM($G$2:$G43)</f>
        <v>158</v>
      </c>
      <c r="E43" s="2">
        <f>SUM($L$2:$L43)</f>
        <v>283</v>
      </c>
      <c r="F43">
        <v>0</v>
      </c>
      <c r="G43">
        <f t="shared" si="4"/>
        <v>0</v>
      </c>
      <c r="K43">
        <f t="shared" si="23"/>
        <v>0</v>
      </c>
      <c r="M43">
        <f t="shared" si="18"/>
        <v>0</v>
      </c>
      <c r="N43">
        <f t="shared" si="19"/>
        <v>0</v>
      </c>
      <c r="O43">
        <f t="shared" si="15"/>
        <v>0</v>
      </c>
      <c r="P43">
        <f t="shared" si="12"/>
        <v>0</v>
      </c>
      <c r="Q43">
        <f t="shared" si="20"/>
        <v>330</v>
      </c>
      <c r="R43">
        <f t="shared" si="21"/>
        <v>330</v>
      </c>
      <c r="S43">
        <f t="shared" si="22"/>
        <v>0</v>
      </c>
    </row>
    <row r="44" spans="1:26" s="11" customFormat="1" ht="12.75" customHeight="1" x14ac:dyDescent="0.15">
      <c r="A44" s="9">
        <v>41453</v>
      </c>
      <c r="B44" s="9" t="s">
        <v>13</v>
      </c>
      <c r="C44" s="10">
        <f>SUM($F$2:$F44)</f>
        <v>222</v>
      </c>
      <c r="D44" s="10">
        <f>SUM($G$2:$G44)</f>
        <v>158</v>
      </c>
      <c r="E44" s="10">
        <f>SUM($L$2:$L44)</f>
        <v>283</v>
      </c>
      <c r="F44" s="11">
        <v>24</v>
      </c>
      <c r="G44" s="11">
        <f t="shared" si="4"/>
        <v>0</v>
      </c>
      <c r="K44" s="11">
        <f>SUM(H38:J44,K37)</f>
        <v>158</v>
      </c>
      <c r="M44" s="11">
        <f t="shared" si="18"/>
        <v>-24</v>
      </c>
      <c r="N44" s="11">
        <f t="shared" si="19"/>
        <v>0</v>
      </c>
      <c r="O44" s="11">
        <f t="shared" si="15"/>
        <v>0</v>
      </c>
      <c r="P44" s="11">
        <f t="shared" si="12"/>
        <v>0</v>
      </c>
      <c r="Q44" s="11">
        <f t="shared" si="20"/>
        <v>330</v>
      </c>
      <c r="R44" s="11">
        <f t="shared" si="21"/>
        <v>330</v>
      </c>
      <c r="S44" s="11">
        <f t="shared" si="22"/>
        <v>0</v>
      </c>
      <c r="U44" s="11" t="s">
        <v>40</v>
      </c>
      <c r="Y44"/>
      <c r="Z44"/>
    </row>
    <row r="45" spans="1:26" x14ac:dyDescent="0.15">
      <c r="A45" s="6">
        <v>41454</v>
      </c>
      <c r="B45" s="6" t="s">
        <v>15</v>
      </c>
      <c r="C45" s="2">
        <f>SUM($F$2:$F45)</f>
        <v>222</v>
      </c>
      <c r="D45" s="2">
        <f>SUM($G$2:$G45)</f>
        <v>158</v>
      </c>
      <c r="E45" s="2">
        <f>SUM($L$2:$L45)</f>
        <v>283</v>
      </c>
      <c r="F45">
        <v>0</v>
      </c>
      <c r="G45">
        <f t="shared" si="4"/>
        <v>0</v>
      </c>
      <c r="K45">
        <f t="shared" ref="K45:K71" si="24">SUM(H45,I45,J45,)</f>
        <v>0</v>
      </c>
      <c r="M45">
        <f t="shared" si="18"/>
        <v>0</v>
      </c>
      <c r="N45">
        <f t="shared" si="19"/>
        <v>0</v>
      </c>
      <c r="O45">
        <f t="shared" si="15"/>
        <v>0</v>
      </c>
      <c r="P45">
        <f t="shared" si="12"/>
        <v>0</v>
      </c>
      <c r="Q45">
        <f t="shared" si="20"/>
        <v>330</v>
      </c>
      <c r="R45">
        <f t="shared" si="21"/>
        <v>330</v>
      </c>
      <c r="S45">
        <f t="shared" si="22"/>
        <v>0</v>
      </c>
    </row>
    <row r="46" spans="1:26" x14ac:dyDescent="0.15">
      <c r="A46" s="6">
        <v>41455</v>
      </c>
      <c r="B46" s="6" t="s">
        <v>17</v>
      </c>
      <c r="C46" s="2">
        <f>SUM($F$2:$F46)</f>
        <v>222</v>
      </c>
      <c r="D46" s="2">
        <f>SUM($G$2:$G46)</f>
        <v>158</v>
      </c>
      <c r="E46" s="2">
        <f>SUM($L$2:$L46)</f>
        <v>283</v>
      </c>
      <c r="F46">
        <v>0</v>
      </c>
      <c r="G46">
        <f t="shared" si="4"/>
        <v>0</v>
      </c>
      <c r="K46">
        <f t="shared" si="24"/>
        <v>0</v>
      </c>
      <c r="M46">
        <f t="shared" si="18"/>
        <v>0</v>
      </c>
      <c r="N46">
        <f t="shared" si="19"/>
        <v>0</v>
      </c>
      <c r="O46">
        <f t="shared" si="15"/>
        <v>0</v>
      </c>
      <c r="P46">
        <f t="shared" si="12"/>
        <v>0</v>
      </c>
      <c r="Q46">
        <f t="shared" si="20"/>
        <v>330</v>
      </c>
      <c r="R46">
        <f t="shared" si="21"/>
        <v>330</v>
      </c>
      <c r="S46">
        <f t="shared" si="22"/>
        <v>0</v>
      </c>
    </row>
    <row r="47" spans="1:26" x14ac:dyDescent="0.15">
      <c r="A47" s="6">
        <v>41456</v>
      </c>
      <c r="B47" s="6" t="s">
        <v>19</v>
      </c>
      <c r="C47" s="2">
        <f>SUM($F$2:$F47)</f>
        <v>222</v>
      </c>
      <c r="D47" s="2">
        <f>SUM($G$2:$G47)</f>
        <v>158</v>
      </c>
      <c r="E47" s="2">
        <f>SUM($L$2:$L47)</f>
        <v>283</v>
      </c>
      <c r="F47">
        <v>0</v>
      </c>
      <c r="G47">
        <f t="shared" si="4"/>
        <v>0</v>
      </c>
      <c r="K47">
        <f t="shared" si="24"/>
        <v>0</v>
      </c>
      <c r="M47">
        <f t="shared" si="18"/>
        <v>0</v>
      </c>
      <c r="N47">
        <f t="shared" si="19"/>
        <v>0</v>
      </c>
      <c r="O47">
        <f t="shared" si="15"/>
        <v>0</v>
      </c>
      <c r="P47">
        <f t="shared" si="12"/>
        <v>0</v>
      </c>
      <c r="Q47">
        <f t="shared" si="20"/>
        <v>330</v>
      </c>
      <c r="R47">
        <f t="shared" si="21"/>
        <v>330</v>
      </c>
      <c r="S47">
        <f t="shared" si="22"/>
        <v>0</v>
      </c>
    </row>
    <row r="48" spans="1:26" x14ac:dyDescent="0.15">
      <c r="A48" s="6">
        <v>41457</v>
      </c>
      <c r="B48" s="6" t="s">
        <v>21</v>
      </c>
      <c r="C48" s="2">
        <f>SUM($F$2:$F48)</f>
        <v>222</v>
      </c>
      <c r="D48" s="2">
        <f>SUM($G$2:$G48)</f>
        <v>158</v>
      </c>
      <c r="E48" s="2">
        <f>SUM($L$2:$L48)</f>
        <v>283</v>
      </c>
      <c r="F48">
        <v>0</v>
      </c>
      <c r="G48">
        <f t="shared" si="4"/>
        <v>0</v>
      </c>
      <c r="K48">
        <f t="shared" si="24"/>
        <v>0</v>
      </c>
      <c r="M48">
        <f t="shared" si="18"/>
        <v>0</v>
      </c>
      <c r="N48">
        <f t="shared" si="19"/>
        <v>0</v>
      </c>
      <c r="O48">
        <f t="shared" si="15"/>
        <v>0</v>
      </c>
      <c r="P48">
        <f t="shared" ref="P48:P78" si="25">$L48/$D48</f>
        <v>0</v>
      </c>
      <c r="Q48">
        <f t="shared" si="20"/>
        <v>330</v>
      </c>
      <c r="R48">
        <f t="shared" si="21"/>
        <v>330</v>
      </c>
      <c r="S48">
        <f t="shared" si="22"/>
        <v>0</v>
      </c>
    </row>
    <row r="49" spans="1:26" x14ac:dyDescent="0.15">
      <c r="A49" s="6">
        <v>41458</v>
      </c>
      <c r="B49" s="6" t="s">
        <v>23</v>
      </c>
      <c r="C49" s="2">
        <f>SUM($F$2:$F49)</f>
        <v>231</v>
      </c>
      <c r="D49" s="2">
        <f>SUM($G$2:$G49)</f>
        <v>158</v>
      </c>
      <c r="E49" s="2">
        <f>SUM($L$2:$L49)</f>
        <v>283</v>
      </c>
      <c r="F49">
        <v>9</v>
      </c>
      <c r="G49">
        <f t="shared" si="4"/>
        <v>0</v>
      </c>
      <c r="K49">
        <f t="shared" si="24"/>
        <v>0</v>
      </c>
      <c r="M49">
        <f t="shared" si="18"/>
        <v>-9</v>
      </c>
      <c r="N49">
        <f t="shared" si="19"/>
        <v>0</v>
      </c>
      <c r="O49">
        <f t="shared" si="15"/>
        <v>0</v>
      </c>
      <c r="P49">
        <f t="shared" si="25"/>
        <v>0</v>
      </c>
      <c r="Q49">
        <f t="shared" si="20"/>
        <v>330</v>
      </c>
      <c r="R49">
        <f t="shared" si="21"/>
        <v>330</v>
      </c>
      <c r="S49">
        <f t="shared" si="22"/>
        <v>0</v>
      </c>
    </row>
    <row r="50" spans="1:26" x14ac:dyDescent="0.15">
      <c r="A50" s="6">
        <v>41459</v>
      </c>
      <c r="B50" s="6" t="s">
        <v>25</v>
      </c>
      <c r="C50" s="2">
        <f>SUM($F$2:$F50)</f>
        <v>231</v>
      </c>
      <c r="D50" s="2">
        <f>SUM($G$2:$G50)</f>
        <v>158</v>
      </c>
      <c r="E50" s="2">
        <f>SUM($L$2:$L50)</f>
        <v>283</v>
      </c>
      <c r="F50">
        <v>0</v>
      </c>
      <c r="G50">
        <f t="shared" si="4"/>
        <v>0</v>
      </c>
      <c r="K50">
        <f t="shared" si="24"/>
        <v>0</v>
      </c>
      <c r="M50">
        <f t="shared" si="18"/>
        <v>0</v>
      </c>
      <c r="N50">
        <f t="shared" si="19"/>
        <v>0</v>
      </c>
      <c r="O50">
        <f t="shared" si="15"/>
        <v>0</v>
      </c>
      <c r="P50">
        <f t="shared" si="25"/>
        <v>0</v>
      </c>
      <c r="Q50">
        <f t="shared" si="20"/>
        <v>330</v>
      </c>
      <c r="R50">
        <f t="shared" si="21"/>
        <v>330</v>
      </c>
      <c r="S50">
        <f t="shared" si="22"/>
        <v>0</v>
      </c>
    </row>
    <row r="51" spans="1:26" s="11" customFormat="1" x14ac:dyDescent="0.15">
      <c r="A51" s="9">
        <v>41460</v>
      </c>
      <c r="B51" s="9" t="s">
        <v>13</v>
      </c>
      <c r="C51" s="10">
        <f>SUM($F$2:$F51)</f>
        <v>255</v>
      </c>
      <c r="D51" s="10">
        <f>SUM($G$2:$G51)</f>
        <v>158</v>
      </c>
      <c r="E51" s="10">
        <f>SUM($L$2:$L51)</f>
        <v>283</v>
      </c>
      <c r="F51" s="11">
        <v>24</v>
      </c>
      <c r="G51" s="11">
        <f t="shared" si="4"/>
        <v>0</v>
      </c>
      <c r="K51" s="11">
        <f>SUM(H45:J51,K44)</f>
        <v>158</v>
      </c>
      <c r="M51" s="11">
        <f t="shared" si="18"/>
        <v>-24</v>
      </c>
      <c r="N51" s="11">
        <f t="shared" si="19"/>
        <v>0</v>
      </c>
      <c r="O51" s="11">
        <f t="shared" si="15"/>
        <v>0</v>
      </c>
      <c r="P51" s="11">
        <f t="shared" si="25"/>
        <v>0</v>
      </c>
      <c r="Q51" s="11">
        <f t="shared" si="20"/>
        <v>330</v>
      </c>
      <c r="R51" s="11">
        <f t="shared" si="21"/>
        <v>330</v>
      </c>
      <c r="S51" s="11">
        <f t="shared" si="22"/>
        <v>0</v>
      </c>
      <c r="U51" s="11" t="s">
        <v>39</v>
      </c>
      <c r="Y51"/>
      <c r="Z51"/>
    </row>
    <row r="52" spans="1:26" x14ac:dyDescent="0.15">
      <c r="A52" s="6">
        <v>41461</v>
      </c>
      <c r="B52" s="6" t="s">
        <v>15</v>
      </c>
      <c r="C52" s="2">
        <f>SUM($F$2:$F52)</f>
        <v>255</v>
      </c>
      <c r="D52" s="2">
        <f>SUM($G$2:$G52)</f>
        <v>158</v>
      </c>
      <c r="E52" s="2">
        <f>SUM($L$2:$L52)</f>
        <v>283</v>
      </c>
      <c r="F52">
        <v>0</v>
      </c>
      <c r="G52">
        <f t="shared" si="4"/>
        <v>0</v>
      </c>
      <c r="K52">
        <f t="shared" ref="K52" si="26">SUM(H52,I52,J52,)</f>
        <v>0</v>
      </c>
      <c r="M52">
        <f t="shared" si="18"/>
        <v>0</v>
      </c>
      <c r="N52">
        <f t="shared" si="19"/>
        <v>0</v>
      </c>
      <c r="O52">
        <f t="shared" si="15"/>
        <v>0</v>
      </c>
      <c r="P52">
        <f t="shared" si="25"/>
        <v>0</v>
      </c>
      <c r="Q52">
        <f t="shared" si="20"/>
        <v>330</v>
      </c>
      <c r="R52">
        <f t="shared" si="21"/>
        <v>330</v>
      </c>
      <c r="S52">
        <f t="shared" si="22"/>
        <v>0</v>
      </c>
    </row>
    <row r="53" spans="1:26" x14ac:dyDescent="0.15">
      <c r="A53" s="6">
        <v>41462</v>
      </c>
      <c r="B53" s="6" t="s">
        <v>17</v>
      </c>
      <c r="C53" s="2">
        <f>SUM($F$2:$F53)</f>
        <v>255</v>
      </c>
      <c r="D53" s="2">
        <f>SUM($G$2:$G53)</f>
        <v>158</v>
      </c>
      <c r="E53" s="2">
        <f>SUM($L$2:$L53)</f>
        <v>283</v>
      </c>
      <c r="F53">
        <v>0</v>
      </c>
      <c r="G53">
        <f t="shared" si="4"/>
        <v>0</v>
      </c>
      <c r="K53">
        <f t="shared" si="24"/>
        <v>0</v>
      </c>
      <c r="M53">
        <f t="shared" si="18"/>
        <v>0</v>
      </c>
      <c r="N53">
        <f t="shared" si="19"/>
        <v>0</v>
      </c>
      <c r="O53">
        <f t="shared" si="15"/>
        <v>0</v>
      </c>
      <c r="P53">
        <f t="shared" si="25"/>
        <v>0</v>
      </c>
      <c r="Q53">
        <f t="shared" si="20"/>
        <v>330</v>
      </c>
      <c r="R53">
        <f t="shared" si="21"/>
        <v>330</v>
      </c>
      <c r="S53">
        <f t="shared" si="22"/>
        <v>0</v>
      </c>
    </row>
    <row r="54" spans="1:26" x14ac:dyDescent="0.15">
      <c r="A54" s="6">
        <v>41463</v>
      </c>
      <c r="B54" s="6" t="s">
        <v>19</v>
      </c>
      <c r="C54" s="2">
        <f>SUM($F$2:$F54)</f>
        <v>255</v>
      </c>
      <c r="D54" s="2">
        <f>SUM($G$2:$G54)</f>
        <v>158</v>
      </c>
      <c r="E54" s="2">
        <f>SUM($L$2:$L54)</f>
        <v>283</v>
      </c>
      <c r="F54">
        <v>0</v>
      </c>
      <c r="G54">
        <f t="shared" si="4"/>
        <v>0</v>
      </c>
      <c r="K54">
        <f t="shared" si="24"/>
        <v>0</v>
      </c>
      <c r="M54">
        <f t="shared" si="18"/>
        <v>0</v>
      </c>
      <c r="N54">
        <f t="shared" si="19"/>
        <v>0</v>
      </c>
      <c r="O54">
        <f t="shared" si="15"/>
        <v>0</v>
      </c>
      <c r="P54">
        <f t="shared" si="25"/>
        <v>0</v>
      </c>
      <c r="Q54">
        <f t="shared" si="20"/>
        <v>330</v>
      </c>
      <c r="R54">
        <f t="shared" si="21"/>
        <v>330</v>
      </c>
      <c r="S54">
        <f t="shared" si="22"/>
        <v>0</v>
      </c>
    </row>
    <row r="55" spans="1:26" x14ac:dyDescent="0.15">
      <c r="A55" s="6">
        <v>41464</v>
      </c>
      <c r="B55" s="6" t="s">
        <v>21</v>
      </c>
      <c r="C55" s="2">
        <f>SUM($F$2:$F55)</f>
        <v>255</v>
      </c>
      <c r="D55" s="2">
        <f>SUM($G$2:$G55)</f>
        <v>158</v>
      </c>
      <c r="E55" s="2">
        <f>SUM($L$2:$L55)</f>
        <v>283</v>
      </c>
      <c r="F55">
        <v>0</v>
      </c>
      <c r="G55">
        <f t="shared" si="4"/>
        <v>0</v>
      </c>
      <c r="K55">
        <f t="shared" si="24"/>
        <v>0</v>
      </c>
      <c r="M55">
        <f t="shared" si="18"/>
        <v>0</v>
      </c>
      <c r="N55">
        <f t="shared" si="19"/>
        <v>0</v>
      </c>
      <c r="O55">
        <f t="shared" ref="O55:O78" si="27">$L55/$C55</f>
        <v>0</v>
      </c>
      <c r="P55">
        <f t="shared" si="25"/>
        <v>0</v>
      </c>
      <c r="Q55">
        <f t="shared" si="20"/>
        <v>330</v>
      </c>
      <c r="R55">
        <f t="shared" si="21"/>
        <v>330</v>
      </c>
      <c r="S55">
        <f t="shared" si="22"/>
        <v>0</v>
      </c>
    </row>
    <row r="56" spans="1:26" x14ac:dyDescent="0.15">
      <c r="A56" s="6">
        <v>41465</v>
      </c>
      <c r="B56" s="6" t="s">
        <v>23</v>
      </c>
      <c r="C56" s="2">
        <f>SUM($F$2:$F56)</f>
        <v>264</v>
      </c>
      <c r="D56" s="2">
        <f>SUM($G$2:$G56)</f>
        <v>158</v>
      </c>
      <c r="E56" s="2">
        <f>SUM($L$2:$L56)</f>
        <v>283</v>
      </c>
      <c r="F56">
        <v>9</v>
      </c>
      <c r="G56">
        <f t="shared" si="4"/>
        <v>0</v>
      </c>
      <c r="K56">
        <f t="shared" si="24"/>
        <v>0</v>
      </c>
      <c r="M56">
        <f t="shared" si="18"/>
        <v>-9</v>
      </c>
      <c r="N56">
        <f t="shared" si="19"/>
        <v>0</v>
      </c>
      <c r="O56">
        <f t="shared" si="27"/>
        <v>0</v>
      </c>
      <c r="P56">
        <f t="shared" si="25"/>
        <v>0</v>
      </c>
      <c r="Q56">
        <f t="shared" si="20"/>
        <v>330</v>
      </c>
      <c r="R56">
        <f t="shared" si="21"/>
        <v>330</v>
      </c>
      <c r="S56">
        <f t="shared" si="22"/>
        <v>0</v>
      </c>
    </row>
    <row r="57" spans="1:26" x14ac:dyDescent="0.15">
      <c r="A57" s="6">
        <v>41466</v>
      </c>
      <c r="B57" s="6" t="s">
        <v>25</v>
      </c>
      <c r="C57" s="2">
        <f>SUM($F$2:$F57)</f>
        <v>264</v>
      </c>
      <c r="D57" s="2">
        <f>SUM($G$2:$G57)</f>
        <v>158</v>
      </c>
      <c r="E57" s="2">
        <f>SUM($L$2:$L57)</f>
        <v>283</v>
      </c>
      <c r="F57">
        <v>0</v>
      </c>
      <c r="G57">
        <f t="shared" si="4"/>
        <v>0</v>
      </c>
      <c r="K57">
        <f t="shared" si="24"/>
        <v>0</v>
      </c>
      <c r="M57">
        <f t="shared" si="18"/>
        <v>0</v>
      </c>
      <c r="N57">
        <f t="shared" si="19"/>
        <v>0</v>
      </c>
      <c r="O57">
        <f t="shared" si="27"/>
        <v>0</v>
      </c>
      <c r="P57">
        <f t="shared" si="25"/>
        <v>0</v>
      </c>
      <c r="Q57">
        <f t="shared" si="20"/>
        <v>330</v>
      </c>
      <c r="R57">
        <f t="shared" si="21"/>
        <v>330</v>
      </c>
      <c r="S57">
        <f t="shared" si="22"/>
        <v>0</v>
      </c>
    </row>
    <row r="58" spans="1:26" s="11" customFormat="1" x14ac:dyDescent="0.15">
      <c r="A58" s="9">
        <v>41467</v>
      </c>
      <c r="B58" s="9" t="s">
        <v>13</v>
      </c>
      <c r="C58" s="10">
        <f>SUM($F$2:$F58)</f>
        <v>288</v>
      </c>
      <c r="D58" s="10">
        <f>SUM($G$2:$G58)</f>
        <v>158</v>
      </c>
      <c r="E58" s="10">
        <f>SUM($L$2:$L58)</f>
        <v>283</v>
      </c>
      <c r="F58" s="11">
        <v>24</v>
      </c>
      <c r="G58" s="11">
        <f t="shared" si="4"/>
        <v>0</v>
      </c>
      <c r="K58" s="11">
        <f>SUM(H52:J58,K51)</f>
        <v>158</v>
      </c>
      <c r="M58" s="11">
        <f t="shared" si="18"/>
        <v>-24</v>
      </c>
      <c r="N58" s="11">
        <f t="shared" si="19"/>
        <v>0</v>
      </c>
      <c r="O58" s="11">
        <f t="shared" si="27"/>
        <v>0</v>
      </c>
      <c r="P58" s="11">
        <f t="shared" si="25"/>
        <v>0</v>
      </c>
      <c r="Q58" s="11">
        <f t="shared" si="20"/>
        <v>330</v>
      </c>
      <c r="R58" s="11">
        <f t="shared" si="21"/>
        <v>330</v>
      </c>
      <c r="S58" s="11">
        <f t="shared" si="22"/>
        <v>0</v>
      </c>
      <c r="U58" s="11" t="s">
        <v>41</v>
      </c>
      <c r="Y58"/>
      <c r="Z58"/>
    </row>
    <row r="59" spans="1:26" x14ac:dyDescent="0.15">
      <c r="A59" s="6">
        <v>41468</v>
      </c>
      <c r="B59" s="6" t="s">
        <v>15</v>
      </c>
      <c r="C59" s="2">
        <f>SUM($F$2:$F59)</f>
        <v>288</v>
      </c>
      <c r="D59" s="2">
        <f>SUM($G$2:$G59)</f>
        <v>158</v>
      </c>
      <c r="E59" s="2">
        <f>SUM($L$2:$L59)</f>
        <v>283</v>
      </c>
      <c r="F59">
        <v>0</v>
      </c>
      <c r="G59">
        <f t="shared" si="4"/>
        <v>0</v>
      </c>
      <c r="K59">
        <f t="shared" ref="K59" si="28">SUM(H59,I59,J59,)</f>
        <v>0</v>
      </c>
      <c r="M59">
        <f t="shared" si="18"/>
        <v>0</v>
      </c>
      <c r="N59">
        <f t="shared" si="19"/>
        <v>0</v>
      </c>
      <c r="O59">
        <f t="shared" si="27"/>
        <v>0</v>
      </c>
      <c r="P59">
        <f t="shared" si="25"/>
        <v>0</v>
      </c>
      <c r="Q59">
        <f t="shared" si="20"/>
        <v>330</v>
      </c>
      <c r="R59">
        <f t="shared" si="21"/>
        <v>330</v>
      </c>
      <c r="S59">
        <f t="shared" si="22"/>
        <v>0</v>
      </c>
    </row>
    <row r="60" spans="1:26" x14ac:dyDescent="0.15">
      <c r="A60" s="6">
        <v>41469</v>
      </c>
      <c r="B60" s="6" t="s">
        <v>17</v>
      </c>
      <c r="C60" s="2">
        <f>SUM($F$2:$F60)</f>
        <v>288</v>
      </c>
      <c r="D60" s="2">
        <f>SUM($G$2:$G60)</f>
        <v>158</v>
      </c>
      <c r="E60" s="2">
        <f>SUM($L$2:$L60)</f>
        <v>283</v>
      </c>
      <c r="F60">
        <v>0</v>
      </c>
      <c r="G60">
        <f t="shared" si="4"/>
        <v>0</v>
      </c>
      <c r="K60">
        <f t="shared" si="24"/>
        <v>0</v>
      </c>
      <c r="M60">
        <f t="shared" si="18"/>
        <v>0</v>
      </c>
      <c r="N60">
        <f t="shared" si="19"/>
        <v>0</v>
      </c>
      <c r="O60">
        <f t="shared" si="27"/>
        <v>0</v>
      </c>
      <c r="P60">
        <f t="shared" si="25"/>
        <v>0</v>
      </c>
      <c r="Q60">
        <f t="shared" si="20"/>
        <v>330</v>
      </c>
      <c r="R60">
        <f t="shared" si="21"/>
        <v>330</v>
      </c>
      <c r="S60">
        <f t="shared" si="22"/>
        <v>0</v>
      </c>
    </row>
    <row r="61" spans="1:26" x14ac:dyDescent="0.15">
      <c r="A61" s="6">
        <v>41470</v>
      </c>
      <c r="B61" s="6" t="s">
        <v>19</v>
      </c>
      <c r="C61" s="2">
        <f>SUM($F$2:$F61)</f>
        <v>288</v>
      </c>
      <c r="D61" s="2">
        <f>SUM($G$2:$G61)</f>
        <v>158</v>
      </c>
      <c r="E61" s="2">
        <f>SUM($L$2:$L61)</f>
        <v>283</v>
      </c>
      <c r="F61">
        <v>0</v>
      </c>
      <c r="G61">
        <f t="shared" si="4"/>
        <v>0</v>
      </c>
      <c r="K61">
        <f t="shared" si="24"/>
        <v>0</v>
      </c>
      <c r="M61">
        <f t="shared" si="18"/>
        <v>0</v>
      </c>
      <c r="N61">
        <f t="shared" si="19"/>
        <v>0</v>
      </c>
      <c r="O61">
        <f t="shared" si="27"/>
        <v>0</v>
      </c>
      <c r="P61">
        <f t="shared" si="25"/>
        <v>0</v>
      </c>
      <c r="Q61">
        <f t="shared" si="20"/>
        <v>330</v>
      </c>
      <c r="R61">
        <f t="shared" si="21"/>
        <v>330</v>
      </c>
      <c r="S61">
        <f t="shared" si="22"/>
        <v>0</v>
      </c>
    </row>
    <row r="62" spans="1:26" x14ac:dyDescent="0.15">
      <c r="A62" s="6">
        <v>41471</v>
      </c>
      <c r="B62" s="6" t="s">
        <v>21</v>
      </c>
      <c r="C62" s="2">
        <f>SUM($F$2:$F62)</f>
        <v>288</v>
      </c>
      <c r="D62" s="2">
        <f>SUM($G$2:$G62)</f>
        <v>158</v>
      </c>
      <c r="E62" s="2">
        <f>SUM($L$2:$L62)</f>
        <v>283</v>
      </c>
      <c r="F62">
        <v>0</v>
      </c>
      <c r="G62">
        <f t="shared" si="4"/>
        <v>0</v>
      </c>
      <c r="K62">
        <f t="shared" si="24"/>
        <v>0</v>
      </c>
      <c r="M62">
        <f t="shared" si="18"/>
        <v>0</v>
      </c>
      <c r="N62">
        <f t="shared" si="19"/>
        <v>0</v>
      </c>
      <c r="O62">
        <f t="shared" si="27"/>
        <v>0</v>
      </c>
      <c r="P62">
        <f t="shared" si="25"/>
        <v>0</v>
      </c>
      <c r="Q62">
        <f t="shared" si="20"/>
        <v>330</v>
      </c>
      <c r="R62">
        <f t="shared" si="21"/>
        <v>330</v>
      </c>
      <c r="S62">
        <f t="shared" si="22"/>
        <v>0</v>
      </c>
    </row>
    <row r="63" spans="1:26" x14ac:dyDescent="0.15">
      <c r="A63" s="6">
        <v>41472</v>
      </c>
      <c r="B63" s="6" t="s">
        <v>23</v>
      </c>
      <c r="C63" s="2">
        <f>SUM($F$2:$F63)</f>
        <v>297</v>
      </c>
      <c r="D63" s="2">
        <f>SUM($G$2:$G63)</f>
        <v>158</v>
      </c>
      <c r="E63" s="2">
        <f>SUM($L$2:$L63)</f>
        <v>283</v>
      </c>
      <c r="F63">
        <v>9</v>
      </c>
      <c r="G63">
        <f t="shared" si="4"/>
        <v>0</v>
      </c>
      <c r="K63">
        <f t="shared" si="24"/>
        <v>0</v>
      </c>
      <c r="M63">
        <f t="shared" si="18"/>
        <v>-9</v>
      </c>
      <c r="N63">
        <f t="shared" si="19"/>
        <v>0</v>
      </c>
      <c r="O63">
        <f t="shared" si="27"/>
        <v>0</v>
      </c>
      <c r="P63">
        <f t="shared" si="25"/>
        <v>0</v>
      </c>
      <c r="Q63">
        <f t="shared" si="20"/>
        <v>330</v>
      </c>
      <c r="R63">
        <f t="shared" si="21"/>
        <v>330</v>
      </c>
      <c r="S63">
        <f t="shared" si="22"/>
        <v>0</v>
      </c>
    </row>
    <row r="64" spans="1:26" x14ac:dyDescent="0.15">
      <c r="A64" s="6">
        <v>41473</v>
      </c>
      <c r="B64" s="6" t="s">
        <v>25</v>
      </c>
      <c r="C64" s="2">
        <f>SUM($F$2:$F64)</f>
        <v>297</v>
      </c>
      <c r="D64" s="2">
        <f>SUM($G$2:$G64)</f>
        <v>158</v>
      </c>
      <c r="E64" s="2">
        <f>SUM($L$2:$L64)</f>
        <v>283</v>
      </c>
      <c r="F64">
        <v>0</v>
      </c>
      <c r="G64">
        <f t="shared" si="4"/>
        <v>0</v>
      </c>
      <c r="K64">
        <f t="shared" si="24"/>
        <v>0</v>
      </c>
      <c r="M64">
        <f t="shared" si="18"/>
        <v>0</v>
      </c>
      <c r="N64">
        <f t="shared" si="19"/>
        <v>0</v>
      </c>
      <c r="O64">
        <f t="shared" si="27"/>
        <v>0</v>
      </c>
      <c r="P64">
        <f t="shared" si="25"/>
        <v>0</v>
      </c>
      <c r="Q64">
        <f t="shared" si="20"/>
        <v>330</v>
      </c>
      <c r="R64">
        <f t="shared" si="21"/>
        <v>330</v>
      </c>
      <c r="S64">
        <f t="shared" si="22"/>
        <v>0</v>
      </c>
    </row>
    <row r="65" spans="1:26" s="11" customFormat="1" x14ac:dyDescent="0.15">
      <c r="A65" s="9">
        <v>41474</v>
      </c>
      <c r="B65" s="9" t="s">
        <v>13</v>
      </c>
      <c r="C65" s="10">
        <f>SUM($F$2:$F65)</f>
        <v>321</v>
      </c>
      <c r="D65" s="10">
        <f>SUM($G$2:$G65)</f>
        <v>158</v>
      </c>
      <c r="E65" s="10">
        <f>SUM($L$2:$L65)</f>
        <v>283</v>
      </c>
      <c r="F65" s="11">
        <v>24</v>
      </c>
      <c r="G65" s="11">
        <f t="shared" si="4"/>
        <v>0</v>
      </c>
      <c r="K65" s="11">
        <f>SUM(H59:J65,K58)</f>
        <v>158</v>
      </c>
      <c r="M65" s="11">
        <f t="shared" si="18"/>
        <v>-24</v>
      </c>
      <c r="N65" s="11">
        <f t="shared" si="19"/>
        <v>0</v>
      </c>
      <c r="O65" s="11">
        <f t="shared" si="27"/>
        <v>0</v>
      </c>
      <c r="P65" s="11">
        <f t="shared" si="25"/>
        <v>0</v>
      </c>
      <c r="Q65" s="11">
        <f t="shared" si="20"/>
        <v>330</v>
      </c>
      <c r="R65" s="11">
        <f t="shared" si="21"/>
        <v>330</v>
      </c>
      <c r="S65" s="11">
        <f t="shared" si="22"/>
        <v>0</v>
      </c>
      <c r="U65" s="11" t="s">
        <v>42</v>
      </c>
      <c r="Y65"/>
      <c r="Z65"/>
    </row>
    <row r="66" spans="1:26" x14ac:dyDescent="0.15">
      <c r="A66" s="6">
        <v>41475</v>
      </c>
      <c r="B66" s="6" t="s">
        <v>15</v>
      </c>
      <c r="C66" s="2">
        <f>SUM($F$2:$F66)</f>
        <v>321</v>
      </c>
      <c r="D66" s="2">
        <f>SUM($G$2:$G66)</f>
        <v>158</v>
      </c>
      <c r="E66" s="2">
        <f>SUM($L$2:$L66)</f>
        <v>283</v>
      </c>
      <c r="F66">
        <v>0</v>
      </c>
      <c r="G66">
        <f t="shared" si="4"/>
        <v>0</v>
      </c>
      <c r="K66">
        <f t="shared" ref="K66" si="29">SUM(H66,I66,J66,)</f>
        <v>0</v>
      </c>
      <c r="M66">
        <f t="shared" ref="M66:M78" si="30">$L66-$F66</f>
        <v>0</v>
      </c>
      <c r="N66">
        <f t="shared" ref="N66:N78" si="31">$L66-$G66</f>
        <v>0</v>
      </c>
      <c r="O66">
        <f t="shared" si="27"/>
        <v>0</v>
      </c>
      <c r="P66">
        <f t="shared" si="25"/>
        <v>0</v>
      </c>
      <c r="Q66">
        <f t="shared" ref="Q66:Q78" si="32">$G66+$R66</f>
        <v>330</v>
      </c>
      <c r="R66">
        <f t="shared" ref="R66:R78" si="33">G$79-$L66</f>
        <v>330</v>
      </c>
      <c r="S66">
        <f t="shared" ref="S66:S78" si="34">$G$79-$Q66</f>
        <v>0</v>
      </c>
    </row>
    <row r="67" spans="1:26" x14ac:dyDescent="0.15">
      <c r="A67" s="6">
        <v>41476</v>
      </c>
      <c r="B67" s="6" t="s">
        <v>17</v>
      </c>
      <c r="C67" s="2">
        <f>SUM($F$2:$F67)</f>
        <v>321</v>
      </c>
      <c r="D67" s="2">
        <f>SUM($G$2:$G67)</f>
        <v>158</v>
      </c>
      <c r="E67" s="2">
        <f>SUM($L$2:$L67)</f>
        <v>283</v>
      </c>
      <c r="F67">
        <v>0</v>
      </c>
      <c r="G67">
        <f t="shared" ref="G67:G77" si="35">SUM(H67:J67)</f>
        <v>0</v>
      </c>
      <c r="K67">
        <f t="shared" si="24"/>
        <v>0</v>
      </c>
      <c r="M67">
        <f t="shared" si="30"/>
        <v>0</v>
      </c>
      <c r="N67">
        <f t="shared" si="31"/>
        <v>0</v>
      </c>
      <c r="O67">
        <f t="shared" si="27"/>
        <v>0</v>
      </c>
      <c r="P67">
        <f t="shared" si="25"/>
        <v>0</v>
      </c>
      <c r="Q67">
        <f t="shared" si="32"/>
        <v>330</v>
      </c>
      <c r="R67">
        <f t="shared" si="33"/>
        <v>330</v>
      </c>
      <c r="S67">
        <f t="shared" si="34"/>
        <v>0</v>
      </c>
    </row>
    <row r="68" spans="1:26" x14ac:dyDescent="0.15">
      <c r="A68" s="6">
        <v>41477</v>
      </c>
      <c r="B68" s="6" t="s">
        <v>19</v>
      </c>
      <c r="C68" s="2">
        <f>SUM($F$2:$F68)</f>
        <v>321</v>
      </c>
      <c r="D68" s="2">
        <f>SUM($G$2:$G68)</f>
        <v>158</v>
      </c>
      <c r="E68" s="2">
        <f>SUM($L$2:$L68)</f>
        <v>283</v>
      </c>
      <c r="F68">
        <v>0</v>
      </c>
      <c r="G68">
        <f t="shared" si="35"/>
        <v>0</v>
      </c>
      <c r="K68">
        <f t="shared" si="24"/>
        <v>0</v>
      </c>
      <c r="M68">
        <f t="shared" si="30"/>
        <v>0</v>
      </c>
      <c r="N68">
        <f t="shared" si="31"/>
        <v>0</v>
      </c>
      <c r="O68">
        <f t="shared" si="27"/>
        <v>0</v>
      </c>
      <c r="P68">
        <f t="shared" si="25"/>
        <v>0</v>
      </c>
      <c r="Q68">
        <f t="shared" si="32"/>
        <v>330</v>
      </c>
      <c r="R68">
        <f t="shared" si="33"/>
        <v>330</v>
      </c>
      <c r="S68">
        <f t="shared" si="34"/>
        <v>0</v>
      </c>
    </row>
    <row r="69" spans="1:26" x14ac:dyDescent="0.15">
      <c r="A69" s="6">
        <v>41478</v>
      </c>
      <c r="B69" s="6" t="s">
        <v>21</v>
      </c>
      <c r="C69" s="2">
        <f>SUM($F$2:$F69)</f>
        <v>321</v>
      </c>
      <c r="D69" s="2">
        <f>SUM($G$2:$G69)</f>
        <v>158</v>
      </c>
      <c r="E69" s="2">
        <f>SUM($L$2:$L69)</f>
        <v>283</v>
      </c>
      <c r="F69">
        <v>0</v>
      </c>
      <c r="G69">
        <f t="shared" si="35"/>
        <v>0</v>
      </c>
      <c r="K69">
        <f t="shared" si="24"/>
        <v>0</v>
      </c>
      <c r="M69">
        <f t="shared" si="30"/>
        <v>0</v>
      </c>
      <c r="N69">
        <f t="shared" si="31"/>
        <v>0</v>
      </c>
      <c r="O69">
        <f t="shared" si="27"/>
        <v>0</v>
      </c>
      <c r="P69">
        <f t="shared" si="25"/>
        <v>0</v>
      </c>
      <c r="Q69">
        <f t="shared" si="32"/>
        <v>330</v>
      </c>
      <c r="R69">
        <f t="shared" si="33"/>
        <v>330</v>
      </c>
      <c r="S69">
        <f t="shared" si="34"/>
        <v>0</v>
      </c>
    </row>
    <row r="70" spans="1:26" x14ac:dyDescent="0.15">
      <c r="A70" s="6">
        <v>41479</v>
      </c>
      <c r="B70" s="6" t="s">
        <v>23</v>
      </c>
      <c r="C70" s="2">
        <f>SUM($F$2:$F70)</f>
        <v>330</v>
      </c>
      <c r="D70" s="2">
        <f>SUM($G$2:$G70)</f>
        <v>158</v>
      </c>
      <c r="E70" s="2">
        <f>SUM($L$2:$L70)</f>
        <v>283</v>
      </c>
      <c r="F70">
        <v>9</v>
      </c>
      <c r="G70">
        <f t="shared" si="35"/>
        <v>0</v>
      </c>
      <c r="K70">
        <f t="shared" si="24"/>
        <v>0</v>
      </c>
      <c r="M70">
        <f t="shared" si="30"/>
        <v>-9</v>
      </c>
      <c r="N70">
        <f t="shared" si="31"/>
        <v>0</v>
      </c>
      <c r="O70">
        <f t="shared" si="27"/>
        <v>0</v>
      </c>
      <c r="P70">
        <f t="shared" si="25"/>
        <v>0</v>
      </c>
      <c r="Q70">
        <f t="shared" si="32"/>
        <v>330</v>
      </c>
      <c r="R70">
        <f t="shared" si="33"/>
        <v>330</v>
      </c>
      <c r="S70">
        <f t="shared" si="34"/>
        <v>0</v>
      </c>
    </row>
    <row r="71" spans="1:26" x14ac:dyDescent="0.15">
      <c r="A71" s="6">
        <v>41480</v>
      </c>
      <c r="B71" s="6" t="s">
        <v>25</v>
      </c>
      <c r="C71" s="2">
        <f>SUM($F$2:$F71)</f>
        <v>330</v>
      </c>
      <c r="D71" s="2">
        <f>SUM($G$2:$G71)</f>
        <v>158</v>
      </c>
      <c r="E71" s="2">
        <f>SUM($L$2:$L71)</f>
        <v>283</v>
      </c>
      <c r="F71">
        <v>0</v>
      </c>
      <c r="G71">
        <f t="shared" si="35"/>
        <v>0</v>
      </c>
      <c r="K71">
        <f t="shared" si="24"/>
        <v>0</v>
      </c>
      <c r="M71">
        <f t="shared" si="30"/>
        <v>0</v>
      </c>
      <c r="N71">
        <f t="shared" si="31"/>
        <v>0</v>
      </c>
      <c r="O71">
        <f t="shared" si="27"/>
        <v>0</v>
      </c>
      <c r="P71">
        <f t="shared" si="25"/>
        <v>0</v>
      </c>
      <c r="Q71">
        <f t="shared" si="32"/>
        <v>330</v>
      </c>
      <c r="R71">
        <f t="shared" si="33"/>
        <v>330</v>
      </c>
      <c r="S71">
        <f t="shared" si="34"/>
        <v>0</v>
      </c>
    </row>
    <row r="72" spans="1:26" s="11" customFormat="1" x14ac:dyDescent="0.15">
      <c r="A72" s="9">
        <v>41481</v>
      </c>
      <c r="B72" s="9" t="s">
        <v>13</v>
      </c>
      <c r="C72" s="10">
        <f>SUM($F$2:$F72)</f>
        <v>330</v>
      </c>
      <c r="D72" s="10">
        <f>SUM($G$2:$G72)</f>
        <v>158</v>
      </c>
      <c r="E72" s="10">
        <f>SUM($L$2:$L72)</f>
        <v>283</v>
      </c>
      <c r="G72" s="11">
        <f t="shared" si="35"/>
        <v>0</v>
      </c>
      <c r="K72" s="11">
        <f>SUM(H66:J72,K65)</f>
        <v>158</v>
      </c>
      <c r="M72" s="11">
        <f t="shared" si="30"/>
        <v>0</v>
      </c>
      <c r="N72" s="11">
        <f t="shared" si="31"/>
        <v>0</v>
      </c>
      <c r="O72" s="11">
        <f t="shared" si="27"/>
        <v>0</v>
      </c>
      <c r="P72" s="11">
        <f t="shared" si="25"/>
        <v>0</v>
      </c>
      <c r="Q72" s="11">
        <f t="shared" si="32"/>
        <v>330</v>
      </c>
      <c r="R72" s="11">
        <f t="shared" si="33"/>
        <v>330</v>
      </c>
      <c r="S72" s="11">
        <f t="shared" si="34"/>
        <v>0</v>
      </c>
      <c r="Y72"/>
      <c r="Z72"/>
    </row>
    <row r="73" spans="1:26" x14ac:dyDescent="0.15">
      <c r="A73" s="6">
        <v>41482</v>
      </c>
      <c r="B73" s="6" t="s">
        <v>15</v>
      </c>
      <c r="C73" s="2">
        <f>SUM($F$2:$F73)</f>
        <v>330</v>
      </c>
      <c r="D73" s="2">
        <f>SUM($G$2:$G73)</f>
        <v>158</v>
      </c>
      <c r="E73" s="2">
        <f>SUM($L$2:$L73)</f>
        <v>283</v>
      </c>
      <c r="G73">
        <f t="shared" si="35"/>
        <v>0</v>
      </c>
      <c r="M73">
        <f t="shared" si="30"/>
        <v>0</v>
      </c>
      <c r="N73">
        <f t="shared" si="31"/>
        <v>0</v>
      </c>
      <c r="O73">
        <f t="shared" si="27"/>
        <v>0</v>
      </c>
      <c r="P73">
        <f t="shared" si="25"/>
        <v>0</v>
      </c>
      <c r="Q73">
        <f t="shared" si="32"/>
        <v>330</v>
      </c>
      <c r="R73">
        <f t="shared" si="33"/>
        <v>330</v>
      </c>
      <c r="S73">
        <f t="shared" si="34"/>
        <v>0</v>
      </c>
    </row>
    <row r="74" spans="1:26" x14ac:dyDescent="0.15">
      <c r="A74" s="6">
        <v>41483</v>
      </c>
      <c r="B74" s="6" t="s">
        <v>17</v>
      </c>
      <c r="C74" s="2">
        <f>SUM($F$2:$F74)</f>
        <v>330</v>
      </c>
      <c r="D74" s="2">
        <f>SUM($G$2:$G74)</f>
        <v>158</v>
      </c>
      <c r="E74" s="2">
        <f>SUM($L$2:$L74)</f>
        <v>283</v>
      </c>
      <c r="G74">
        <f t="shared" si="35"/>
        <v>0</v>
      </c>
      <c r="M74">
        <f t="shared" si="30"/>
        <v>0</v>
      </c>
      <c r="N74">
        <f t="shared" si="31"/>
        <v>0</v>
      </c>
      <c r="O74">
        <f t="shared" si="27"/>
        <v>0</v>
      </c>
      <c r="P74">
        <f t="shared" si="25"/>
        <v>0</v>
      </c>
      <c r="Q74">
        <f t="shared" si="32"/>
        <v>330</v>
      </c>
      <c r="R74">
        <f t="shared" si="33"/>
        <v>330</v>
      </c>
      <c r="S74">
        <f t="shared" si="34"/>
        <v>0</v>
      </c>
    </row>
    <row r="75" spans="1:26" x14ac:dyDescent="0.15">
      <c r="A75" s="6">
        <v>41484</v>
      </c>
      <c r="B75" s="6" t="s">
        <v>19</v>
      </c>
      <c r="C75" s="2">
        <f>SUM($F$2:$F75)</f>
        <v>330</v>
      </c>
      <c r="D75" s="2">
        <f>SUM($G$2:$G75)</f>
        <v>158</v>
      </c>
      <c r="E75" s="2">
        <f>SUM($L$2:$L75)</f>
        <v>283</v>
      </c>
      <c r="G75">
        <f t="shared" si="35"/>
        <v>0</v>
      </c>
      <c r="M75">
        <f t="shared" si="30"/>
        <v>0</v>
      </c>
      <c r="N75">
        <f t="shared" si="31"/>
        <v>0</v>
      </c>
      <c r="O75">
        <f t="shared" si="27"/>
        <v>0</v>
      </c>
      <c r="P75">
        <f t="shared" si="25"/>
        <v>0</v>
      </c>
      <c r="Q75">
        <f t="shared" si="32"/>
        <v>330</v>
      </c>
      <c r="R75">
        <f t="shared" si="33"/>
        <v>330</v>
      </c>
      <c r="S75">
        <f t="shared" si="34"/>
        <v>0</v>
      </c>
    </row>
    <row r="76" spans="1:26" x14ac:dyDescent="0.15">
      <c r="A76" s="6">
        <v>41485</v>
      </c>
      <c r="B76" s="6" t="s">
        <v>21</v>
      </c>
      <c r="C76" s="2">
        <f>SUM($F$2:$F76)</f>
        <v>330</v>
      </c>
      <c r="D76" s="2">
        <f>SUM($G$2:$G76)</f>
        <v>158</v>
      </c>
      <c r="E76" s="2">
        <f>SUM($L$2:$L76)</f>
        <v>283</v>
      </c>
      <c r="G76">
        <f t="shared" si="35"/>
        <v>0</v>
      </c>
      <c r="M76">
        <f t="shared" si="30"/>
        <v>0</v>
      </c>
      <c r="N76">
        <f t="shared" si="31"/>
        <v>0</v>
      </c>
      <c r="O76">
        <f t="shared" si="27"/>
        <v>0</v>
      </c>
      <c r="P76">
        <f t="shared" si="25"/>
        <v>0</v>
      </c>
      <c r="Q76">
        <f t="shared" si="32"/>
        <v>330</v>
      </c>
      <c r="R76">
        <f t="shared" si="33"/>
        <v>330</v>
      </c>
      <c r="S76">
        <f t="shared" si="34"/>
        <v>0</v>
      </c>
    </row>
    <row r="77" spans="1:26" x14ac:dyDescent="0.15">
      <c r="A77" s="6">
        <v>41486</v>
      </c>
      <c r="B77" s="6" t="s">
        <v>23</v>
      </c>
      <c r="C77" s="2">
        <f>SUM($F$2:$F77)</f>
        <v>330</v>
      </c>
      <c r="D77" s="2">
        <f>SUM($G$2:$G77)</f>
        <v>158</v>
      </c>
      <c r="E77" s="2">
        <f>SUM($L$2:$L77)</f>
        <v>283</v>
      </c>
      <c r="G77">
        <f t="shared" si="35"/>
        <v>0</v>
      </c>
      <c r="M77">
        <f t="shared" si="30"/>
        <v>0</v>
      </c>
      <c r="N77">
        <f t="shared" si="31"/>
        <v>0</v>
      </c>
      <c r="O77">
        <f t="shared" si="27"/>
        <v>0</v>
      </c>
      <c r="P77">
        <f t="shared" si="25"/>
        <v>0</v>
      </c>
      <c r="Q77">
        <f t="shared" si="32"/>
        <v>330</v>
      </c>
      <c r="R77">
        <f t="shared" si="33"/>
        <v>330</v>
      </c>
      <c r="S77">
        <f t="shared" si="34"/>
        <v>0</v>
      </c>
    </row>
    <row r="78" spans="1:26" s="14" customFormat="1" ht="14.25" thickBot="1" x14ac:dyDescent="0.2">
      <c r="A78" s="12"/>
      <c r="B78" s="12"/>
      <c r="C78" s="13"/>
      <c r="D78" s="13"/>
      <c r="E78" s="13"/>
      <c r="H78" s="14">
        <f>SUM(H2:H77)</f>
        <v>64</v>
      </c>
      <c r="I78" s="14">
        <f t="shared" ref="I78:J78" si="36">SUM(I2:I77)</f>
        <v>42</v>
      </c>
      <c r="J78" s="14">
        <f t="shared" si="36"/>
        <v>52</v>
      </c>
      <c r="M78" s="14">
        <f t="shared" si="30"/>
        <v>0</v>
      </c>
      <c r="N78" s="14">
        <f t="shared" si="31"/>
        <v>0</v>
      </c>
      <c r="O78" s="14" t="e">
        <f t="shared" si="27"/>
        <v>#DIV/0!</v>
      </c>
      <c r="P78" s="14" t="e">
        <f t="shared" si="25"/>
        <v>#DIV/0!</v>
      </c>
      <c r="Q78" s="14">
        <f t="shared" si="32"/>
        <v>330</v>
      </c>
      <c r="R78" s="14">
        <f t="shared" si="33"/>
        <v>330</v>
      </c>
      <c r="S78" s="14">
        <f t="shared" si="34"/>
        <v>0</v>
      </c>
    </row>
    <row r="79" spans="1:26" ht="14.25" thickTop="1" x14ac:dyDescent="0.15">
      <c r="C79" s="3"/>
      <c r="D79" s="3"/>
      <c r="E79" s="3"/>
      <c r="F79" t="s">
        <v>6</v>
      </c>
      <c r="G79">
        <f>SUM(F2:F77)</f>
        <v>330</v>
      </c>
      <c r="H79" t="s">
        <v>49</v>
      </c>
      <c r="I79" t="s">
        <v>50</v>
      </c>
      <c r="J79" t="s">
        <v>51</v>
      </c>
    </row>
    <row r="80" spans="1:26" x14ac:dyDescent="0.15">
      <c r="C80" s="2"/>
      <c r="D80" s="2"/>
      <c r="E80" s="2"/>
    </row>
    <row r="81" spans="3:5" x14ac:dyDescent="0.15">
      <c r="C81" s="3"/>
      <c r="D81" s="3"/>
      <c r="E81" s="3"/>
    </row>
    <row r="82" spans="3:5" x14ac:dyDescent="0.15">
      <c r="C82" s="3"/>
      <c r="D82" s="3"/>
      <c r="E82" s="3"/>
    </row>
    <row r="83" spans="3:5" x14ac:dyDescent="0.15">
      <c r="C83" s="3"/>
      <c r="D83" s="3"/>
      <c r="E83" s="3"/>
    </row>
    <row r="84" spans="3:5" x14ac:dyDescent="0.15">
      <c r="C84" s="3"/>
      <c r="D84" s="3"/>
      <c r="E84" s="3"/>
    </row>
    <row r="85" spans="3:5" x14ac:dyDescent="0.15">
      <c r="C85" s="2"/>
      <c r="D85" s="2"/>
      <c r="E85" s="2"/>
    </row>
    <row r="86" spans="3:5" x14ac:dyDescent="0.15">
      <c r="C86" s="3"/>
      <c r="D86" s="3"/>
      <c r="E86" s="3"/>
    </row>
    <row r="87" spans="3:5" x14ac:dyDescent="0.15">
      <c r="C87" s="3"/>
      <c r="D87" s="3"/>
      <c r="E87" s="3"/>
    </row>
    <row r="88" spans="3:5" x14ac:dyDescent="0.15">
      <c r="C88" s="3"/>
      <c r="D88" s="3"/>
      <c r="E88" s="3"/>
    </row>
    <row r="89" spans="3:5" x14ac:dyDescent="0.15">
      <c r="C89" s="2"/>
      <c r="D89" s="2"/>
      <c r="E89" s="2"/>
    </row>
    <row r="90" spans="3:5" x14ac:dyDescent="0.15">
      <c r="C90" s="3"/>
      <c r="D90" s="3"/>
      <c r="E90" s="3"/>
    </row>
    <row r="91" spans="3:5" x14ac:dyDescent="0.15">
      <c r="C91" s="3"/>
      <c r="D91" s="3"/>
      <c r="E91" s="3"/>
    </row>
    <row r="92" spans="3:5" x14ac:dyDescent="0.15">
      <c r="C92" s="3"/>
      <c r="D92" s="3"/>
      <c r="E92" s="3"/>
    </row>
    <row r="93" spans="3:5" x14ac:dyDescent="0.15">
      <c r="C93" s="1"/>
      <c r="D93" s="3"/>
      <c r="E93" s="3"/>
    </row>
    <row r="94" spans="3:5" x14ac:dyDescent="0.15">
      <c r="C94" s="3"/>
      <c r="D94" s="3"/>
      <c r="E94" s="3"/>
    </row>
  </sheetData>
  <phoneticPr fontId="1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watanabe</cp:lastModifiedBy>
  <dcterms:created xsi:type="dcterms:W3CDTF">2013-05-24T11:58:28Z</dcterms:created>
  <dcterms:modified xsi:type="dcterms:W3CDTF">2013-06-14T12:33:34Z</dcterms:modified>
</cp:coreProperties>
</file>