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4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5" i="1" l="1"/>
  <c r="M65" i="1"/>
  <c r="N72" i="1"/>
  <c r="M72" i="1"/>
  <c r="M30" i="1"/>
  <c r="M9" i="1"/>
  <c r="M2" i="1"/>
  <c r="N58" i="1" l="1"/>
  <c r="N9" i="1" l="1"/>
  <c r="M10" i="1"/>
  <c r="M11" i="1"/>
  <c r="M12" i="1"/>
  <c r="N2" i="1"/>
  <c r="M58" i="1"/>
  <c r="N51" i="1"/>
  <c r="M51" i="1"/>
  <c r="N37" i="1"/>
  <c r="N44" i="1"/>
  <c r="M44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37" i="1"/>
  <c r="G56" i="1" l="1"/>
  <c r="O9" i="1" l="1"/>
  <c r="O2" i="1"/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6" i="1"/>
  <c r="N16" i="1"/>
  <c r="M16" i="1"/>
  <c r="N23" i="1" l="1"/>
  <c r="M23" i="1"/>
  <c r="N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G79" i="1"/>
  <c r="R2" i="1" l="1"/>
  <c r="Q2" i="1" s="1"/>
  <c r="S2" i="1" s="1"/>
  <c r="R44" i="1"/>
  <c r="Q44" i="1" s="1"/>
  <c r="R16" i="1"/>
  <c r="Q16" i="1" s="1"/>
  <c r="R7" i="1"/>
  <c r="Q7" i="1" s="1"/>
  <c r="R12" i="1"/>
  <c r="Q12" i="1" s="1"/>
  <c r="R17" i="1"/>
  <c r="Q17" i="1" s="1"/>
  <c r="R21" i="1"/>
  <c r="Q21" i="1" s="1"/>
  <c r="R26" i="1"/>
  <c r="Q26" i="1" s="1"/>
  <c r="R31" i="1"/>
  <c r="Q31" i="1" s="1"/>
  <c r="R35" i="1"/>
  <c r="Q35" i="1" s="1"/>
  <c r="R40" i="1"/>
  <c r="Q40" i="1" s="1"/>
  <c r="R45" i="1"/>
  <c r="Q45" i="1" s="1"/>
  <c r="R49" i="1"/>
  <c r="Q49" i="1" s="1"/>
  <c r="R54" i="1"/>
  <c r="Q54" i="1" s="1"/>
  <c r="R58" i="1"/>
  <c r="Q58" i="1" s="1"/>
  <c r="R62" i="1"/>
  <c r="Q62" i="1" s="1"/>
  <c r="R66" i="1"/>
  <c r="Q66" i="1" s="1"/>
  <c r="R70" i="1"/>
  <c r="Q70" i="1" s="1"/>
  <c r="R74" i="1"/>
  <c r="Q74" i="1" s="1"/>
  <c r="R37" i="1"/>
  <c r="Q37" i="1" s="1"/>
  <c r="R9" i="1"/>
  <c r="Q9" i="1" s="1"/>
  <c r="R4" i="1"/>
  <c r="Q4" i="1" s="1"/>
  <c r="R8" i="1"/>
  <c r="Q8" i="1" s="1"/>
  <c r="R13" i="1"/>
  <c r="Q13" i="1" s="1"/>
  <c r="R18" i="1"/>
  <c r="Q18" i="1" s="1"/>
  <c r="R22" i="1"/>
  <c r="Q22" i="1" s="1"/>
  <c r="R27" i="1"/>
  <c r="Q27" i="1" s="1"/>
  <c r="R32" i="1"/>
  <c r="Q32" i="1" s="1"/>
  <c r="R36" i="1"/>
  <c r="Q36" i="1" s="1"/>
  <c r="R41" i="1"/>
  <c r="Q41" i="1" s="1"/>
  <c r="R46" i="1"/>
  <c r="Q46" i="1" s="1"/>
  <c r="R50" i="1"/>
  <c r="Q50" i="1" s="1"/>
  <c r="R55" i="1"/>
  <c r="Q55" i="1" s="1"/>
  <c r="R59" i="1"/>
  <c r="Q59" i="1" s="1"/>
  <c r="R63" i="1"/>
  <c r="Q63" i="1" s="1"/>
  <c r="R67" i="1"/>
  <c r="Q67" i="1" s="1"/>
  <c r="R71" i="1"/>
  <c r="Q71" i="1" s="1"/>
  <c r="R75" i="1"/>
  <c r="Q75" i="1" s="1"/>
  <c r="R30" i="1"/>
  <c r="Q30" i="1" s="1"/>
  <c r="R5" i="1"/>
  <c r="Q5" i="1" s="1"/>
  <c r="R10" i="1"/>
  <c r="Q10" i="1" s="1"/>
  <c r="R14" i="1"/>
  <c r="Q14" i="1" s="1"/>
  <c r="R19" i="1"/>
  <c r="Q19" i="1" s="1"/>
  <c r="R24" i="1"/>
  <c r="Q24" i="1" s="1"/>
  <c r="R28" i="1"/>
  <c r="Q28" i="1" s="1"/>
  <c r="R33" i="1"/>
  <c r="Q33" i="1" s="1"/>
  <c r="R38" i="1"/>
  <c r="Q38" i="1" s="1"/>
  <c r="R42" i="1"/>
  <c r="Q42" i="1" s="1"/>
  <c r="R47" i="1"/>
  <c r="Q47" i="1" s="1"/>
  <c r="R52" i="1"/>
  <c r="R56" i="1"/>
  <c r="Q56" i="1" s="1"/>
  <c r="R60" i="1"/>
  <c r="Q60" i="1" s="1"/>
  <c r="R64" i="1"/>
  <c r="Q64" i="1" s="1"/>
  <c r="R68" i="1"/>
  <c r="Q68" i="1" s="1"/>
  <c r="R72" i="1"/>
  <c r="R76" i="1"/>
  <c r="Q76" i="1" s="1"/>
  <c r="R51" i="1"/>
  <c r="Q51" i="1" s="1"/>
  <c r="R23" i="1"/>
  <c r="Q23" i="1" s="1"/>
  <c r="R3" i="1"/>
  <c r="Q3" i="1" s="1"/>
  <c r="R6" i="1"/>
  <c r="Q6" i="1" s="1"/>
  <c r="R11" i="1"/>
  <c r="Q11" i="1" s="1"/>
  <c r="R15" i="1"/>
  <c r="Q15" i="1" s="1"/>
  <c r="R20" i="1"/>
  <c r="Q20" i="1" s="1"/>
  <c r="R25" i="1"/>
  <c r="Q25" i="1" s="1"/>
  <c r="R29" i="1"/>
  <c r="Q29" i="1" s="1"/>
  <c r="R34" i="1"/>
  <c r="Q34" i="1" s="1"/>
  <c r="R39" i="1"/>
  <c r="Q39" i="1" s="1"/>
  <c r="R43" i="1"/>
  <c r="Q43" i="1" s="1"/>
  <c r="R48" i="1"/>
  <c r="Q48" i="1" s="1"/>
  <c r="R53" i="1"/>
  <c r="Q53" i="1" s="1"/>
  <c r="R57" i="1"/>
  <c r="Q57" i="1" s="1"/>
  <c r="R61" i="1"/>
  <c r="Q61" i="1" s="1"/>
  <c r="R65" i="1"/>
  <c r="R69" i="1"/>
  <c r="Q69" i="1" s="1"/>
  <c r="R73" i="1"/>
  <c r="Q73" i="1" s="1"/>
  <c r="R77" i="1"/>
  <c r="Q77" i="1" s="1"/>
  <c r="K58" i="1"/>
  <c r="AD9" i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AB2" i="1"/>
  <c r="K65" i="1" l="1"/>
  <c r="Q65" i="1" s="1"/>
  <c r="AD10" i="1"/>
  <c r="Z11" i="1"/>
  <c r="O65" i="1"/>
  <c r="AB11" i="1" s="1"/>
  <c r="Z3" i="1"/>
  <c r="AA3" i="1" s="1"/>
  <c r="AB3" i="1"/>
  <c r="Z12" i="1"/>
  <c r="AA12" i="1" s="1"/>
  <c r="O72" i="1"/>
  <c r="AB12" i="1" s="1"/>
  <c r="Z8" i="1"/>
  <c r="O44" i="1"/>
  <c r="AB8" i="1" s="1"/>
  <c r="Z4" i="1"/>
  <c r="O16" i="1"/>
  <c r="AB4" i="1" s="1"/>
  <c r="Z9" i="1"/>
  <c r="AA9" i="1" s="1"/>
  <c r="O51" i="1"/>
  <c r="AB9" i="1" s="1"/>
  <c r="Z5" i="1"/>
  <c r="AA5" i="1" s="1"/>
  <c r="O23" i="1"/>
  <c r="AB5" i="1" s="1"/>
  <c r="Z7" i="1"/>
  <c r="O37" i="1"/>
  <c r="AB7" i="1" s="1"/>
  <c r="Z10" i="1"/>
  <c r="O58" i="1"/>
  <c r="AB10" i="1" s="1"/>
  <c r="Z6" i="1"/>
  <c r="AA6" i="1" s="1"/>
  <c r="O30" i="1"/>
  <c r="AA2" i="1"/>
  <c r="AA11" i="1"/>
  <c r="AA7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AC5" i="1" s="1"/>
  <c r="D7" i="1"/>
  <c r="D67" i="1"/>
  <c r="P67" i="1" s="1"/>
  <c r="D51" i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AC4" i="1" s="1"/>
  <c r="D12" i="1"/>
  <c r="D8" i="1"/>
  <c r="AA10" i="1" l="1"/>
  <c r="K72" i="1"/>
  <c r="AD11" i="1"/>
  <c r="AC7" i="1"/>
  <c r="P5" i="1"/>
  <c r="P6" i="1"/>
  <c r="P7" i="1"/>
  <c r="P12" i="1"/>
  <c r="P13" i="1"/>
  <c r="P14" i="1"/>
  <c r="P15" i="1"/>
  <c r="AC2" i="1"/>
  <c r="N3" i="1"/>
  <c r="N4" i="1"/>
  <c r="N5" i="1"/>
  <c r="N6" i="1"/>
  <c r="N7" i="1"/>
  <c r="N8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5" i="1"/>
  <c r="N46" i="1"/>
  <c r="N47" i="1"/>
  <c r="N48" i="1"/>
  <c r="N49" i="1"/>
  <c r="N50" i="1"/>
  <c r="N52" i="1"/>
  <c r="N53" i="1"/>
  <c r="N54" i="1"/>
  <c r="N55" i="1"/>
  <c r="N56" i="1"/>
  <c r="N57" i="1"/>
  <c r="N59" i="1"/>
  <c r="N60" i="1"/>
  <c r="N61" i="1"/>
  <c r="N62" i="1"/>
  <c r="N63" i="1"/>
  <c r="N64" i="1"/>
  <c r="N66" i="1"/>
  <c r="N67" i="1"/>
  <c r="N68" i="1"/>
  <c r="N69" i="1"/>
  <c r="N70" i="1"/>
  <c r="N71" i="1"/>
  <c r="N73" i="1"/>
  <c r="N74" i="1"/>
  <c r="N75" i="1"/>
  <c r="N76" i="1"/>
  <c r="N77" i="1"/>
  <c r="N78" i="1"/>
  <c r="M3" i="1"/>
  <c r="M4" i="1"/>
  <c r="M5" i="1"/>
  <c r="M6" i="1"/>
  <c r="M7" i="1"/>
  <c r="M8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59" i="1"/>
  <c r="M60" i="1"/>
  <c r="M61" i="1"/>
  <c r="M62" i="1"/>
  <c r="M63" i="1"/>
  <c r="M64" i="1"/>
  <c r="M66" i="1"/>
  <c r="M67" i="1"/>
  <c r="M68" i="1"/>
  <c r="M69" i="1"/>
  <c r="M70" i="1"/>
  <c r="M71" i="1"/>
  <c r="M73" i="1"/>
  <c r="M74" i="1"/>
  <c r="M75" i="1"/>
  <c r="M76" i="1"/>
  <c r="M77" i="1"/>
  <c r="M78" i="1"/>
  <c r="AD12" i="1" l="1"/>
  <c r="Q72" i="1"/>
  <c r="S72" i="1" s="1"/>
  <c r="S5" i="1"/>
  <c r="S65" i="1"/>
  <c r="S44" i="1"/>
  <c r="S21" i="1"/>
  <c r="S73" i="1"/>
  <c r="S61" i="1"/>
  <c r="S52" i="1"/>
  <c r="S41" i="1"/>
  <c r="S29" i="1"/>
  <c r="S20" i="1"/>
  <c r="S9" i="1"/>
  <c r="S77" i="1"/>
  <c r="S68" i="1"/>
  <c r="S57" i="1"/>
  <c r="S45" i="1"/>
  <c r="S36" i="1"/>
  <c r="S25" i="1"/>
  <c r="S13" i="1"/>
  <c r="S76" i="1"/>
  <c r="S53" i="1"/>
  <c r="S33" i="1"/>
  <c r="S12" i="1"/>
  <c r="S69" i="1"/>
  <c r="S60" i="1"/>
  <c r="S49" i="1"/>
  <c r="S37" i="1"/>
  <c r="S28" i="1"/>
  <c r="S17" i="1"/>
  <c r="S4" i="1"/>
  <c r="S64" i="1"/>
  <c r="S56" i="1"/>
  <c r="S48" i="1"/>
  <c r="S40" i="1"/>
  <c r="S32" i="1"/>
  <c r="S24" i="1"/>
  <c r="S16" i="1"/>
  <c r="S8" i="1"/>
  <c r="S3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78" i="1"/>
  <c r="Q78" i="1" s="1"/>
  <c r="S78" i="1" s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</calcChain>
</file>

<file path=xl/sharedStrings.xml><?xml version="1.0" encoding="utf-8"?>
<sst xmlns="http://schemas.openxmlformats.org/spreadsheetml/2006/main" count="121" uniqueCount="59">
  <si>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</si>
  <si>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</si>
  <si>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</si>
  <si>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</si>
  <si>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</si>
  <si>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</si>
  <si>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</si>
  <si>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</si>
  <si>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</si>
  <si>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</si>
  <si>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</si>
  <si>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</si>
  <si>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</si>
  <si>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</si>
  <si>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</si>
  <si>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</si>
  <si>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</si>
  <si>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</si>
  <si>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</si>
  <si>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</si>
  <si>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</si>
  <si>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</si>
  <si>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</si>
  <si>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</si>
  <si>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</si>
  <si>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</si>
  <si>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</si>
  <si>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</si>
  <si>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</si>
  <si>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</si>
  <si>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</si>
  <si>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</si>
  <si>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</si>
  <si>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</si>
  <si>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</si>
  <si>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</si>
  <si>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</si>
  <si>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</si>
  <si>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</si>
  <si>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</si>
  <si>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</si>
  <si>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</si>
  <si>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</si>
  <si>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</si>
  <si>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</si>
  <si>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</si>
  <si>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</si>
  <si>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</si>
  <si>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</si>
  <si>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</si>
  <si>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</si>
  <si>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</si>
  <si>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</si>
  <si>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</si>
  <si>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</si>
  <si>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</si>
  <si>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</si>
  <si>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</si>
  <si>
    <t>最終発表</t>
    <rPh sb="0" eb="2">
      <t>サイシュウ</t>
    </rPh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</si>
</sst>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  <xf numFmtId="176" fontId="0" fillId="4" borderId="4" xfId="1" applyNumberFormat="1" applyFont="1">
      <alignment vertical="center"/>
    </xf>
    <xf numFmtId="177" fontId="0" fillId="4" borderId="4" xfId="1" applyNumberFormat="1" applyFont="1">
      <alignment vertical="center"/>
    </xf>
    <xf numFmtId="177" fontId="0" fillId="0" borderId="0" xfId="0" applyNumberFormat="1">
      <alignment vertical="center"/>
    </xf>
    <xf numFmtId="0" fontId="0" fillId="4" borderId="4" xfId="1" applyNumberFormat="1" applyFont="1">
      <alignment vertical="center"/>
    </xf>
    <xf numFmtId="178" fontId="0" fillId="4" borderId="4" xfId="1" applyNumberFormat="1" applyFont="1">
      <alignment vertical="center"/>
    </xf>
    <xf numFmtId="178" fontId="0" fillId="5" borderId="4" xfId="1" applyNumberFormat="1" applyFont="1" applyFill="1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2 23 63 86 109 132 140 193 241 267 330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Sheet1!$AD$2:$AD$12</c:f>
              <c:numCache>
                <c:formatCode>General</c:formatCode>
                <c:ptCount val="11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  <c:pt idx="6">
                  <c:v>218</c:v>
                </c:pt>
                <c:pt idx="7">
                  <c:v>245</c:v>
                </c:pt>
                <c:pt idx="8">
                  <c:v>284</c:v>
                </c:pt>
                <c:pt idx="9">
                  <c:v>315</c:v>
                </c:pt>
                <c:pt idx="10">
                  <c:v>343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Sheet1!$AE$2:$AE$12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  <c:pt idx="6">
                  <c:v>140</c:v>
                </c:pt>
                <c:pt idx="7">
                  <c:v>193</c:v>
                </c:pt>
                <c:pt idx="8">
                  <c:v>241</c:v>
                </c:pt>
                <c:pt idx="9">
                  <c:v>267</c:v>
                </c:pt>
                <c:pt idx="10">
                  <c:v>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3920"/>
        <c:axId val="48128384"/>
      </c:lineChart>
      <c:dateAx>
        <c:axId val="48113920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48128384"/>
        <c:crosses val="autoZero"/>
        <c:auto val="1"/>
        <c:lblOffset val="100"/>
        <c:baseTimeUnit val="days"/>
        <c:majorUnit val="7"/>
        <c:majorTimeUnit val="days"/>
      </c:dateAx>
      <c:valAx>
        <c:axId val="481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4811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197302</xdr:colOff>
      <xdr:row>15</xdr:row>
      <xdr:rowOff>27216</xdr:rowOff>
    </xdr:from>
    <xdr:to>
      <xdr:col>35</xdr:col>
      <xdr:colOff>108856</xdr:colOff>
      <xdr:row>45</xdr:row>
      <xdr:rowOff>54428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A46" zoomScale="70" zoomScaleNormal="70" workbookViewId="0">
      <selection activeCell="H68" sqref="H68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 t="shared" ref="K2:K8" si="0">SUM(H2,I2,J2,)</f>
        <v>24</v>
      </c>
      <c r="L2" s="11">
        <v>2</v>
      </c>
      <c r="M2" s="11">
        <f>$L2-$C2</f>
        <v>-22</v>
      </c>
      <c r="N2" s="11">
        <f>$L2-$D2</f>
        <v>-22</v>
      </c>
      <c r="O2" s="15">
        <f>$L2/$F2</f>
        <v>8.3333333333333329E-2</v>
      </c>
      <c r="P2" s="15">
        <v>0.08</v>
      </c>
      <c r="Q2" s="19">
        <f>K2+$R2</f>
        <v>4124</v>
      </c>
      <c r="R2" s="11">
        <f>($G79-$L2)/$P2</f>
        <v>4100</v>
      </c>
      <c r="S2" s="11">
        <f>$G$79-$Q2</f>
        <v>-3794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1">Z2/$Z$12</f>
        <v>7.2727272727272724E-2</v>
      </c>
      <c r="AB2" s="11">
        <f>O2</f>
        <v>8.3333333333333329E-2</v>
      </c>
      <c r="AC2" s="11">
        <f>P2</f>
        <v>0.08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2">SUM(H3:J3)</f>
        <v>0</v>
      </c>
      <c r="K3">
        <f t="shared" si="0"/>
        <v>0</v>
      </c>
      <c r="M3">
        <f t="shared" ref="M3:M33" si="3">$L3-$F3</f>
        <v>0</v>
      </c>
      <c r="N3">
        <f t="shared" ref="N3:N33" si="4">$L3-$G3</f>
        <v>0</v>
      </c>
      <c r="O3" s="17">
        <v>0</v>
      </c>
      <c r="P3" s="17">
        <v>0</v>
      </c>
      <c r="Q3" s="20">
        <f t="shared" ref="Q3:Q66" si="5">K3+$R3</f>
        <v>330</v>
      </c>
      <c r="R3">
        <f>G$79-$L3</f>
        <v>330</v>
      </c>
      <c r="S3">
        <f t="shared" ref="S3:S33" si="6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1"/>
        <v>0.17272727272727273</v>
      </c>
      <c r="AB3">
        <f>O9</f>
        <v>0.40350877192982454</v>
      </c>
      <c r="AC3">
        <f>P9</f>
        <v>0.4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2"/>
        <v>0</v>
      </c>
      <c r="K4">
        <f t="shared" si="0"/>
        <v>0</v>
      </c>
      <c r="M4">
        <f t="shared" si="3"/>
        <v>0</v>
      </c>
      <c r="N4">
        <f t="shared" si="4"/>
        <v>0</v>
      </c>
      <c r="O4" s="17">
        <v>0</v>
      </c>
      <c r="P4" s="17">
        <v>0</v>
      </c>
      <c r="Q4" s="20">
        <f t="shared" si="5"/>
        <v>330</v>
      </c>
      <c r="R4">
        <f t="shared" ref="R4:R33" si="7">G$79-$L4</f>
        <v>330</v>
      </c>
      <c r="S4">
        <f t="shared" si="6"/>
        <v>0</v>
      </c>
      <c r="Y4" s="6">
        <f>A16</f>
        <v>41425</v>
      </c>
      <c r="Z4" s="11">
        <f>C16</f>
        <v>90</v>
      </c>
      <c r="AA4" s="11">
        <f t="shared" si="1"/>
        <v>0.27272727272727271</v>
      </c>
      <c r="AB4">
        <f>O16</f>
        <v>0.7</v>
      </c>
      <c r="AC4">
        <f>P16</f>
        <v>0.6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2"/>
        <v>8</v>
      </c>
      <c r="H5">
        <v>4</v>
      </c>
      <c r="J5">
        <v>4</v>
      </c>
      <c r="K5">
        <f t="shared" si="0"/>
        <v>8</v>
      </c>
      <c r="M5">
        <f t="shared" si="3"/>
        <v>0</v>
      </c>
      <c r="N5">
        <f t="shared" si="4"/>
        <v>-8</v>
      </c>
      <c r="O5" s="17">
        <v>0</v>
      </c>
      <c r="P5" s="17">
        <f t="shared" ref="P5:P15" si="8">$L5/$G5</f>
        <v>0</v>
      </c>
      <c r="Q5" s="20">
        <f t="shared" si="5"/>
        <v>338</v>
      </c>
      <c r="R5">
        <f t="shared" si="7"/>
        <v>330</v>
      </c>
      <c r="S5">
        <f t="shared" si="6"/>
        <v>-8</v>
      </c>
      <c r="T5">
        <v>2</v>
      </c>
      <c r="Y5" s="6">
        <f>A23</f>
        <v>41432</v>
      </c>
      <c r="Z5" s="11">
        <f>C23</f>
        <v>123</v>
      </c>
      <c r="AA5" s="11">
        <f t="shared" si="1"/>
        <v>0.37272727272727274</v>
      </c>
      <c r="AB5">
        <f>O23</f>
        <v>0.69918699186991873</v>
      </c>
      <c r="AC5">
        <f>P23</f>
        <v>0.7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2"/>
        <v>8</v>
      </c>
      <c r="H6">
        <v>4</v>
      </c>
      <c r="J6">
        <v>4</v>
      </c>
      <c r="K6">
        <f t="shared" si="0"/>
        <v>8</v>
      </c>
      <c r="M6">
        <f t="shared" si="3"/>
        <v>0</v>
      </c>
      <c r="N6">
        <f t="shared" si="4"/>
        <v>-8</v>
      </c>
      <c r="O6" s="17">
        <v>0</v>
      </c>
      <c r="P6" s="17">
        <f t="shared" si="8"/>
        <v>0</v>
      </c>
      <c r="Q6" s="20">
        <f t="shared" si="5"/>
        <v>338</v>
      </c>
      <c r="R6">
        <f t="shared" si="7"/>
        <v>330</v>
      </c>
      <c r="S6">
        <f t="shared" si="6"/>
        <v>-8</v>
      </c>
      <c r="T6">
        <v>2</v>
      </c>
      <c r="Y6" s="6">
        <f>A30</f>
        <v>41439</v>
      </c>
      <c r="Z6" s="11">
        <f>C30</f>
        <v>156</v>
      </c>
      <c r="AA6" s="11">
        <f t="shared" si="1"/>
        <v>0.47272727272727272</v>
      </c>
      <c r="AB6">
        <f>O30</f>
        <v>0.69871794871794868</v>
      </c>
      <c r="AC6">
        <f>P30</f>
        <v>0.7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2"/>
        <v>11</v>
      </c>
      <c r="H7">
        <v>4</v>
      </c>
      <c r="I7">
        <v>4</v>
      </c>
      <c r="J7">
        <v>3</v>
      </c>
      <c r="K7">
        <f t="shared" si="0"/>
        <v>11</v>
      </c>
      <c r="M7">
        <f t="shared" si="3"/>
        <v>-9</v>
      </c>
      <c r="N7">
        <f t="shared" si="4"/>
        <v>-11</v>
      </c>
      <c r="O7" s="17">
        <v>0</v>
      </c>
      <c r="P7" s="17">
        <f t="shared" si="8"/>
        <v>0</v>
      </c>
      <c r="Q7" s="20">
        <f t="shared" si="5"/>
        <v>341</v>
      </c>
      <c r="R7">
        <f t="shared" si="7"/>
        <v>330</v>
      </c>
      <c r="S7">
        <f t="shared" si="6"/>
        <v>-11</v>
      </c>
      <c r="T7">
        <v>3</v>
      </c>
      <c r="Y7" s="6">
        <f>A37</f>
        <v>41446</v>
      </c>
      <c r="Z7" s="11">
        <f>C37</f>
        <v>189</v>
      </c>
      <c r="AA7" s="11">
        <f t="shared" si="1"/>
        <v>0.57272727272727275</v>
      </c>
      <c r="AB7">
        <f>O37</f>
        <v>0.69841269841269837</v>
      </c>
      <c r="AC7">
        <f>P37</f>
        <v>0.7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2"/>
        <v>0</v>
      </c>
      <c r="K8">
        <f t="shared" si="0"/>
        <v>0</v>
      </c>
      <c r="M8">
        <f t="shared" si="3"/>
        <v>0</v>
      </c>
      <c r="N8">
        <f t="shared" si="4"/>
        <v>0</v>
      </c>
      <c r="O8" s="17">
        <v>0</v>
      </c>
      <c r="P8" s="17">
        <v>0</v>
      </c>
      <c r="Q8" s="20">
        <f t="shared" si="5"/>
        <v>330</v>
      </c>
      <c r="R8">
        <f t="shared" si="7"/>
        <v>330</v>
      </c>
      <c r="S8">
        <f t="shared" si="6"/>
        <v>0</v>
      </c>
      <c r="Y8" s="6">
        <f>A44</f>
        <v>41453</v>
      </c>
      <c r="Z8" s="11">
        <f>C44</f>
        <v>222</v>
      </c>
      <c r="AA8" s="11">
        <f t="shared" si="1"/>
        <v>0.67272727272727273</v>
      </c>
      <c r="AB8">
        <f>O44</f>
        <v>0.63063063063063063</v>
      </c>
      <c r="AC8">
        <f>P44</f>
        <v>0.6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2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>$L9-$C9</f>
        <v>-34</v>
      </c>
      <c r="N9" s="11">
        <f>$L9-$D9</f>
        <v>-40</v>
      </c>
      <c r="O9" s="16">
        <f>$L9/$C9</f>
        <v>0.40350877192982454</v>
      </c>
      <c r="P9" s="18">
        <v>0.4</v>
      </c>
      <c r="Q9" s="19">
        <f t="shared" si="5"/>
        <v>830.5</v>
      </c>
      <c r="R9" s="11">
        <f>(G79-L9)/P9</f>
        <v>767.5</v>
      </c>
      <c r="S9" s="11">
        <f t="shared" si="6"/>
        <v>-500.5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1"/>
        <v>0.77272727272727271</v>
      </c>
      <c r="AB9" s="11">
        <f>O51</f>
        <v>0.75686274509803919</v>
      </c>
      <c r="AC9" s="11">
        <f>P51</f>
        <v>0.8</v>
      </c>
      <c r="AD9" s="11">
        <f>K51</f>
        <v>245</v>
      </c>
      <c r="AE9" s="11">
        <f>L51</f>
        <v>193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2"/>
        <v>0</v>
      </c>
      <c r="K10">
        <f t="shared" ref="K10:K15" si="9">SUM(H10,I10,J10,)</f>
        <v>0</v>
      </c>
      <c r="M10">
        <f t="shared" si="3"/>
        <v>0</v>
      </c>
      <c r="N10">
        <f t="shared" si="4"/>
        <v>0</v>
      </c>
      <c r="O10" s="17">
        <f>0</f>
        <v>0</v>
      </c>
      <c r="P10" s="17">
        <f>0</f>
        <v>0</v>
      </c>
      <c r="Q10" s="20">
        <f t="shared" si="5"/>
        <v>330</v>
      </c>
      <c r="R10">
        <f t="shared" si="7"/>
        <v>330</v>
      </c>
      <c r="S10">
        <f t="shared" si="6"/>
        <v>0</v>
      </c>
      <c r="Y10" s="6">
        <f>A58</f>
        <v>41467</v>
      </c>
      <c r="Z10" s="11">
        <f>C58</f>
        <v>288</v>
      </c>
      <c r="AA10" s="11">
        <f t="shared" si="1"/>
        <v>0.87272727272727268</v>
      </c>
      <c r="AB10">
        <f>O58</f>
        <v>0.83680555555555558</v>
      </c>
      <c r="AC10">
        <f>P58</f>
        <v>0.84859154929577463</v>
      </c>
      <c r="AD10">
        <f>K58</f>
        <v>284</v>
      </c>
      <c r="AE10">
        <f>L58</f>
        <v>241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2"/>
        <v>0</v>
      </c>
      <c r="K11">
        <f t="shared" si="9"/>
        <v>0</v>
      </c>
      <c r="M11">
        <f t="shared" si="3"/>
        <v>0</v>
      </c>
      <c r="N11">
        <f t="shared" si="4"/>
        <v>0</v>
      </c>
      <c r="O11" s="17">
        <f>0</f>
        <v>0</v>
      </c>
      <c r="P11" s="17">
        <f>0</f>
        <v>0</v>
      </c>
      <c r="Q11" s="20">
        <f t="shared" si="5"/>
        <v>330</v>
      </c>
      <c r="R11">
        <f t="shared" si="7"/>
        <v>330</v>
      </c>
      <c r="S11">
        <f t="shared" si="6"/>
        <v>0</v>
      </c>
      <c r="Y11" s="6">
        <f>A65</f>
        <v>41474</v>
      </c>
      <c r="Z11" s="11">
        <f>C65</f>
        <v>321</v>
      </c>
      <c r="AA11" s="11">
        <f t="shared" si="1"/>
        <v>0.97272727272727277</v>
      </c>
      <c r="AB11">
        <f>O65</f>
        <v>0.83177570093457942</v>
      </c>
      <c r="AC11">
        <f>P65</f>
        <v>0.84761904761904761</v>
      </c>
      <c r="AD11">
        <f>K65</f>
        <v>315</v>
      </c>
      <c r="AE11">
        <f>L65</f>
        <v>267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2"/>
        <v>2</v>
      </c>
      <c r="H12">
        <v>2</v>
      </c>
      <c r="K12">
        <f t="shared" si="9"/>
        <v>2</v>
      </c>
      <c r="M12">
        <f t="shared" si="3"/>
        <v>0</v>
      </c>
      <c r="N12">
        <f t="shared" si="4"/>
        <v>-2</v>
      </c>
      <c r="O12" s="17">
        <f>0</f>
        <v>0</v>
      </c>
      <c r="P12" s="17">
        <f t="shared" si="8"/>
        <v>0</v>
      </c>
      <c r="Q12" s="20">
        <f t="shared" si="5"/>
        <v>332</v>
      </c>
      <c r="R12">
        <f t="shared" si="7"/>
        <v>330</v>
      </c>
      <c r="S12">
        <f t="shared" si="6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1"/>
        <v>1</v>
      </c>
      <c r="AB12">
        <f>O72</f>
        <v>1</v>
      </c>
      <c r="AC12">
        <f>P72</f>
        <v>0.96209912536443154</v>
      </c>
      <c r="AD12">
        <f>K72</f>
        <v>343</v>
      </c>
      <c r="AE12">
        <f>L72</f>
        <v>330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2"/>
        <v>4</v>
      </c>
      <c r="H13">
        <v>2</v>
      </c>
      <c r="J13">
        <v>2</v>
      </c>
      <c r="K13">
        <f t="shared" si="9"/>
        <v>4</v>
      </c>
      <c r="M13">
        <f t="shared" si="3"/>
        <v>0</v>
      </c>
      <c r="N13">
        <f t="shared" si="4"/>
        <v>-4</v>
      </c>
      <c r="O13" s="17">
        <f>0</f>
        <v>0</v>
      </c>
      <c r="P13" s="17">
        <f t="shared" si="8"/>
        <v>0</v>
      </c>
      <c r="Q13" s="20">
        <f t="shared" si="5"/>
        <v>334</v>
      </c>
      <c r="R13">
        <f t="shared" si="7"/>
        <v>330</v>
      </c>
      <c r="S13">
        <f t="shared" si="6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2"/>
        <v>13</v>
      </c>
      <c r="H14">
        <v>5</v>
      </c>
      <c r="I14">
        <v>6</v>
      </c>
      <c r="J14">
        <v>2</v>
      </c>
      <c r="K14">
        <f t="shared" si="9"/>
        <v>13</v>
      </c>
      <c r="M14">
        <f t="shared" si="3"/>
        <v>-9</v>
      </c>
      <c r="N14">
        <f t="shared" si="4"/>
        <v>-13</v>
      </c>
      <c r="O14" s="17">
        <f>0</f>
        <v>0</v>
      </c>
      <c r="P14" s="17">
        <f t="shared" si="8"/>
        <v>0</v>
      </c>
      <c r="Q14" s="20">
        <f t="shared" si="5"/>
        <v>343</v>
      </c>
      <c r="R14">
        <f t="shared" si="7"/>
        <v>330</v>
      </c>
      <c r="S14">
        <f t="shared" si="6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9"/>
        <v>8</v>
      </c>
      <c r="M15">
        <f t="shared" si="3"/>
        <v>0</v>
      </c>
      <c r="N15">
        <f t="shared" si="4"/>
        <v>-8</v>
      </c>
      <c r="O15" s="17">
        <f>0</f>
        <v>0</v>
      </c>
      <c r="P15" s="17">
        <f t="shared" si="8"/>
        <v>0</v>
      </c>
      <c r="Q15" s="20">
        <f t="shared" si="5"/>
        <v>338</v>
      </c>
      <c r="R15">
        <f t="shared" si="7"/>
        <v>330</v>
      </c>
      <c r="S15">
        <f t="shared" si="6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2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6">
        <f>$L16/$C16</f>
        <v>0.7</v>
      </c>
      <c r="P16" s="16">
        <v>0.6</v>
      </c>
      <c r="Q16" s="19">
        <f t="shared" si="5"/>
        <v>547</v>
      </c>
      <c r="R16" s="11">
        <f>(G79-L16)/P16</f>
        <v>445</v>
      </c>
      <c r="S16" s="11">
        <f t="shared" si="6"/>
        <v>-217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2"/>
        <v>0</v>
      </c>
      <c r="K17">
        <f t="shared" ref="K17:K22" si="10">SUM(H17,I17,J17,)</f>
        <v>0</v>
      </c>
      <c r="M17">
        <f t="shared" si="3"/>
        <v>0</v>
      </c>
      <c r="N17">
        <f t="shared" si="4"/>
        <v>0</v>
      </c>
      <c r="O17" s="17">
        <f>0</f>
        <v>0</v>
      </c>
      <c r="P17" s="17">
        <f t="shared" ref="P17:P47" si="11">$L17/$D17</f>
        <v>0</v>
      </c>
      <c r="Q17" s="20">
        <f t="shared" si="5"/>
        <v>330</v>
      </c>
      <c r="R17">
        <f t="shared" si="7"/>
        <v>330</v>
      </c>
      <c r="S17">
        <f t="shared" si="6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2"/>
        <v>0</v>
      </c>
      <c r="K18">
        <f t="shared" si="10"/>
        <v>0</v>
      </c>
      <c r="M18">
        <f t="shared" si="3"/>
        <v>0</v>
      </c>
      <c r="N18">
        <f t="shared" si="4"/>
        <v>0</v>
      </c>
      <c r="O18" s="17">
        <f>0</f>
        <v>0</v>
      </c>
      <c r="P18" s="17">
        <f t="shared" si="11"/>
        <v>0</v>
      </c>
      <c r="Q18" s="20">
        <f t="shared" si="5"/>
        <v>330</v>
      </c>
      <c r="R18">
        <f t="shared" si="7"/>
        <v>330</v>
      </c>
      <c r="S18">
        <f t="shared" si="6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2"/>
        <v>0</v>
      </c>
      <c r="K19">
        <f t="shared" si="10"/>
        <v>0</v>
      </c>
      <c r="M19">
        <f t="shared" si="3"/>
        <v>0</v>
      </c>
      <c r="N19">
        <f t="shared" si="4"/>
        <v>0</v>
      </c>
      <c r="O19" s="17">
        <f>0</f>
        <v>0</v>
      </c>
      <c r="P19" s="17">
        <f t="shared" si="11"/>
        <v>0</v>
      </c>
      <c r="Q19" s="20">
        <f t="shared" si="5"/>
        <v>330</v>
      </c>
      <c r="R19">
        <f t="shared" si="7"/>
        <v>330</v>
      </c>
      <c r="S19">
        <f t="shared" si="6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2"/>
        <v>0</v>
      </c>
      <c r="K20">
        <f t="shared" si="10"/>
        <v>0</v>
      </c>
      <c r="M20">
        <f t="shared" si="3"/>
        <v>0</v>
      </c>
      <c r="N20">
        <f t="shared" si="4"/>
        <v>0</v>
      </c>
      <c r="O20" s="17">
        <f>0</f>
        <v>0</v>
      </c>
      <c r="P20" s="17">
        <f t="shared" si="11"/>
        <v>0</v>
      </c>
      <c r="Q20" s="20">
        <f t="shared" si="5"/>
        <v>330</v>
      </c>
      <c r="R20">
        <f t="shared" si="7"/>
        <v>330</v>
      </c>
      <c r="S20">
        <f t="shared" si="6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2"/>
        <v>2</v>
      </c>
      <c r="H21">
        <v>1</v>
      </c>
      <c r="J21">
        <v>1</v>
      </c>
      <c r="K21">
        <f t="shared" si="10"/>
        <v>2</v>
      </c>
      <c r="M21">
        <f t="shared" si="3"/>
        <v>-9</v>
      </c>
      <c r="N21">
        <f t="shared" si="4"/>
        <v>-2</v>
      </c>
      <c r="O21" s="17">
        <f>0</f>
        <v>0</v>
      </c>
      <c r="P21" s="17">
        <f t="shared" si="11"/>
        <v>0</v>
      </c>
      <c r="Q21" s="20">
        <f t="shared" si="5"/>
        <v>332</v>
      </c>
      <c r="R21">
        <f t="shared" si="7"/>
        <v>330</v>
      </c>
      <c r="S21">
        <f t="shared" si="6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2"/>
        <v>0</v>
      </c>
      <c r="K22">
        <f t="shared" si="10"/>
        <v>0</v>
      </c>
      <c r="M22">
        <f t="shared" si="3"/>
        <v>0</v>
      </c>
      <c r="N22">
        <f t="shared" si="4"/>
        <v>0</v>
      </c>
      <c r="O22" s="17">
        <f>0</f>
        <v>0</v>
      </c>
      <c r="P22" s="17">
        <f t="shared" si="11"/>
        <v>0</v>
      </c>
      <c r="Q22" s="20">
        <f t="shared" si="5"/>
        <v>330</v>
      </c>
      <c r="R22">
        <f t="shared" si="7"/>
        <v>330</v>
      </c>
      <c r="S22">
        <f t="shared" si="6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2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6">
        <f t="shared" ref="O23:O54" si="12">$L23/$C23</f>
        <v>0.69918699186991873</v>
      </c>
      <c r="P23" s="16">
        <v>0.7</v>
      </c>
      <c r="Q23" s="19">
        <f t="shared" si="5"/>
        <v>476.57142857142861</v>
      </c>
      <c r="R23" s="11">
        <f>(G79-L23)/P23</f>
        <v>348.57142857142861</v>
      </c>
      <c r="S23" s="11">
        <f t="shared" si="6"/>
        <v>-146.57142857142861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2"/>
        <v>0</v>
      </c>
      <c r="K24">
        <f t="shared" ref="K24:K29" si="13">SUM(H24,I24,J24,)</f>
        <v>0</v>
      </c>
      <c r="M24">
        <f t="shared" si="3"/>
        <v>0</v>
      </c>
      <c r="N24">
        <f t="shared" si="4"/>
        <v>0</v>
      </c>
      <c r="O24" s="17">
        <f t="shared" si="12"/>
        <v>0</v>
      </c>
      <c r="P24" s="17">
        <f t="shared" si="11"/>
        <v>0</v>
      </c>
      <c r="Q24" s="20">
        <f t="shared" si="5"/>
        <v>330</v>
      </c>
      <c r="R24">
        <f t="shared" si="7"/>
        <v>330</v>
      </c>
      <c r="S24">
        <f t="shared" si="6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2"/>
        <v>0</v>
      </c>
      <c r="K25">
        <f t="shared" si="13"/>
        <v>0</v>
      </c>
      <c r="M25">
        <f t="shared" si="3"/>
        <v>0</v>
      </c>
      <c r="N25">
        <f t="shared" si="4"/>
        <v>0</v>
      </c>
      <c r="O25" s="17">
        <f t="shared" si="12"/>
        <v>0</v>
      </c>
      <c r="P25" s="17">
        <f t="shared" si="11"/>
        <v>0</v>
      </c>
      <c r="Q25" s="20">
        <f t="shared" si="5"/>
        <v>330</v>
      </c>
      <c r="R25">
        <f t="shared" si="7"/>
        <v>330</v>
      </c>
      <c r="S25">
        <f t="shared" si="6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2"/>
        <v>5</v>
      </c>
      <c r="H26">
        <v>3</v>
      </c>
      <c r="J26">
        <v>2</v>
      </c>
      <c r="K26">
        <f t="shared" si="13"/>
        <v>5</v>
      </c>
      <c r="M26">
        <f t="shared" si="3"/>
        <v>0</v>
      </c>
      <c r="N26">
        <f t="shared" si="4"/>
        <v>-5</v>
      </c>
      <c r="O26" s="17">
        <f t="shared" si="12"/>
        <v>0</v>
      </c>
      <c r="P26" s="17">
        <f t="shared" si="11"/>
        <v>0</v>
      </c>
      <c r="Q26" s="20">
        <f t="shared" si="5"/>
        <v>335</v>
      </c>
      <c r="R26">
        <f t="shared" si="7"/>
        <v>330</v>
      </c>
      <c r="S26">
        <f t="shared" si="6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2"/>
        <v>1</v>
      </c>
      <c r="H27">
        <v>1</v>
      </c>
      <c r="K27">
        <f t="shared" si="13"/>
        <v>1</v>
      </c>
      <c r="M27">
        <f t="shared" si="3"/>
        <v>0</v>
      </c>
      <c r="N27">
        <f t="shared" si="4"/>
        <v>-1</v>
      </c>
      <c r="O27" s="17">
        <f t="shared" si="12"/>
        <v>0</v>
      </c>
      <c r="P27" s="17">
        <f t="shared" si="11"/>
        <v>0</v>
      </c>
      <c r="Q27" s="20">
        <f t="shared" si="5"/>
        <v>331</v>
      </c>
      <c r="R27">
        <f t="shared" si="7"/>
        <v>330</v>
      </c>
      <c r="S27">
        <f t="shared" si="6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2"/>
        <v>0</v>
      </c>
      <c r="K28">
        <f t="shared" si="13"/>
        <v>0</v>
      </c>
      <c r="M28">
        <f t="shared" si="3"/>
        <v>-9</v>
      </c>
      <c r="N28">
        <f t="shared" si="4"/>
        <v>0</v>
      </c>
      <c r="O28" s="17">
        <f t="shared" si="12"/>
        <v>0</v>
      </c>
      <c r="P28" s="17">
        <f t="shared" si="11"/>
        <v>0</v>
      </c>
      <c r="Q28" s="20">
        <f t="shared" si="5"/>
        <v>330</v>
      </c>
      <c r="R28">
        <f t="shared" si="7"/>
        <v>330</v>
      </c>
      <c r="S28">
        <f t="shared" si="6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2"/>
        <v>0</v>
      </c>
      <c r="K29">
        <f t="shared" si="13"/>
        <v>0</v>
      </c>
      <c r="M29">
        <f t="shared" si="3"/>
        <v>0</v>
      </c>
      <c r="N29">
        <f t="shared" si="4"/>
        <v>0</v>
      </c>
      <c r="O29" s="17">
        <f t="shared" si="12"/>
        <v>0</v>
      </c>
      <c r="P29" s="17">
        <f t="shared" si="11"/>
        <v>0</v>
      </c>
      <c r="Q29" s="20">
        <f t="shared" si="5"/>
        <v>330</v>
      </c>
      <c r="R29">
        <f t="shared" si="7"/>
        <v>330</v>
      </c>
      <c r="S29">
        <f t="shared" si="6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2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6">
        <f t="shared" si="12"/>
        <v>0.69871794871794868</v>
      </c>
      <c r="P30" s="16">
        <v>0.7</v>
      </c>
      <c r="Q30" s="19">
        <f t="shared" si="5"/>
        <v>473.71428571428572</v>
      </c>
      <c r="R30" s="11">
        <f>(G79-L30)/P30</f>
        <v>315.71428571428572</v>
      </c>
      <c r="S30" s="11">
        <f t="shared" si="6"/>
        <v>-143.71428571428572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2"/>
        <v>0</v>
      </c>
      <c r="K31">
        <f t="shared" ref="K31:K36" si="14">SUM(H31,I31,J31,)</f>
        <v>0</v>
      </c>
      <c r="M31">
        <f t="shared" si="3"/>
        <v>0</v>
      </c>
      <c r="N31">
        <f t="shared" si="4"/>
        <v>0</v>
      </c>
      <c r="O31" s="17">
        <f t="shared" si="12"/>
        <v>0</v>
      </c>
      <c r="P31" s="17">
        <f t="shared" si="11"/>
        <v>0</v>
      </c>
      <c r="Q31" s="20">
        <f t="shared" si="5"/>
        <v>330</v>
      </c>
      <c r="R31">
        <f t="shared" si="7"/>
        <v>330</v>
      </c>
      <c r="S31">
        <f t="shared" si="6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2"/>
        <v>0</v>
      </c>
      <c r="K32">
        <f t="shared" si="14"/>
        <v>0</v>
      </c>
      <c r="M32">
        <f t="shared" si="3"/>
        <v>0</v>
      </c>
      <c r="N32">
        <f t="shared" si="4"/>
        <v>0</v>
      </c>
      <c r="O32" s="17">
        <f t="shared" si="12"/>
        <v>0</v>
      </c>
      <c r="P32" s="17">
        <f t="shared" si="11"/>
        <v>0</v>
      </c>
      <c r="Q32" s="20">
        <f t="shared" si="5"/>
        <v>330</v>
      </c>
      <c r="R32">
        <f t="shared" si="7"/>
        <v>330</v>
      </c>
      <c r="S32">
        <f t="shared" si="6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2"/>
        <v>5</v>
      </c>
      <c r="H33">
        <v>1</v>
      </c>
      <c r="I33">
        <v>2</v>
      </c>
      <c r="J33">
        <v>2</v>
      </c>
      <c r="K33">
        <f t="shared" si="14"/>
        <v>5</v>
      </c>
      <c r="M33">
        <f t="shared" si="3"/>
        <v>0</v>
      </c>
      <c r="N33">
        <f t="shared" si="4"/>
        <v>-5</v>
      </c>
      <c r="O33" s="17">
        <f t="shared" si="12"/>
        <v>0</v>
      </c>
      <c r="P33" s="17">
        <f t="shared" si="11"/>
        <v>0</v>
      </c>
      <c r="Q33" s="20">
        <f t="shared" si="5"/>
        <v>335</v>
      </c>
      <c r="R33">
        <f t="shared" si="7"/>
        <v>330</v>
      </c>
      <c r="S33">
        <f t="shared" si="6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2"/>
        <v>0</v>
      </c>
      <c r="K34">
        <f t="shared" si="14"/>
        <v>0</v>
      </c>
      <c r="M34">
        <f t="shared" ref="M34:M64" si="15">$L34-$F34</f>
        <v>0</v>
      </c>
      <c r="N34">
        <f t="shared" ref="N34:N64" si="16">$L34-$G34</f>
        <v>0</v>
      </c>
      <c r="O34" s="17">
        <f t="shared" si="12"/>
        <v>0</v>
      </c>
      <c r="P34" s="17">
        <f t="shared" si="11"/>
        <v>0</v>
      </c>
      <c r="Q34" s="20">
        <f t="shared" si="5"/>
        <v>330</v>
      </c>
      <c r="R34">
        <f t="shared" ref="R34:R65" si="17">G$79-$L34</f>
        <v>330</v>
      </c>
      <c r="S34">
        <f t="shared" ref="S34:S65" si="18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2"/>
        <v>3</v>
      </c>
      <c r="H35">
        <v>1</v>
      </c>
      <c r="I35">
        <v>1</v>
      </c>
      <c r="J35">
        <v>1</v>
      </c>
      <c r="K35">
        <f t="shared" si="14"/>
        <v>3</v>
      </c>
      <c r="M35">
        <f t="shared" si="15"/>
        <v>-9</v>
      </c>
      <c r="N35">
        <f t="shared" si="16"/>
        <v>-3</v>
      </c>
      <c r="O35" s="17">
        <f t="shared" si="12"/>
        <v>0</v>
      </c>
      <c r="P35" s="17">
        <f t="shared" si="11"/>
        <v>0</v>
      </c>
      <c r="Q35" s="20">
        <f t="shared" si="5"/>
        <v>333</v>
      </c>
      <c r="R35">
        <f t="shared" si="17"/>
        <v>330</v>
      </c>
      <c r="S35">
        <f t="shared" si="18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2"/>
        <v>0</v>
      </c>
      <c r="K36">
        <f t="shared" si="14"/>
        <v>0</v>
      </c>
      <c r="M36">
        <f t="shared" si="15"/>
        <v>0</v>
      </c>
      <c r="N36">
        <f t="shared" si="16"/>
        <v>0</v>
      </c>
      <c r="O36" s="17">
        <f t="shared" si="12"/>
        <v>0</v>
      </c>
      <c r="P36" s="17">
        <f t="shared" si="11"/>
        <v>0</v>
      </c>
      <c r="Q36" s="20">
        <f t="shared" si="5"/>
        <v>330</v>
      </c>
      <c r="R36">
        <f t="shared" si="17"/>
        <v>330</v>
      </c>
      <c r="S36">
        <f t="shared" si="18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2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>$L37-$C37</f>
        <v>-57</v>
      </c>
      <c r="N37" s="11">
        <f>$L37-$D37</f>
        <v>-58</v>
      </c>
      <c r="O37" s="16">
        <f t="shared" si="12"/>
        <v>0.69841269841269837</v>
      </c>
      <c r="P37" s="16">
        <v>0.7</v>
      </c>
      <c r="Q37" s="19">
        <f t="shared" si="5"/>
        <v>472.85714285714289</v>
      </c>
      <c r="R37" s="11">
        <f>(G79-L37)/P37</f>
        <v>282.85714285714289</v>
      </c>
      <c r="S37" s="11">
        <f t="shared" si="18"/>
        <v>-142.85714285714289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2"/>
        <v>0</v>
      </c>
      <c r="K38">
        <f t="shared" ref="K38:K43" si="19">SUM(H38,I38,J38,)</f>
        <v>0</v>
      </c>
      <c r="M38">
        <f t="shared" si="15"/>
        <v>0</v>
      </c>
      <c r="N38">
        <f t="shared" si="16"/>
        <v>0</v>
      </c>
      <c r="O38" s="17">
        <f t="shared" si="12"/>
        <v>0</v>
      </c>
      <c r="P38" s="17">
        <f t="shared" si="11"/>
        <v>0</v>
      </c>
      <c r="Q38" s="20">
        <f t="shared" si="5"/>
        <v>330</v>
      </c>
      <c r="R38">
        <f t="shared" si="17"/>
        <v>330</v>
      </c>
      <c r="S38">
        <f t="shared" si="18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2"/>
        <v>0</v>
      </c>
      <c r="K39">
        <f t="shared" si="19"/>
        <v>0</v>
      </c>
      <c r="M39">
        <f t="shared" si="15"/>
        <v>0</v>
      </c>
      <c r="N39">
        <f t="shared" si="16"/>
        <v>0</v>
      </c>
      <c r="O39" s="17">
        <f t="shared" si="12"/>
        <v>0</v>
      </c>
      <c r="P39" s="17">
        <f t="shared" si="11"/>
        <v>0</v>
      </c>
      <c r="Q39" s="20">
        <f t="shared" si="5"/>
        <v>330</v>
      </c>
      <c r="R39">
        <f t="shared" si="17"/>
        <v>330</v>
      </c>
      <c r="S39">
        <f t="shared" si="18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19"/>
        <v>4</v>
      </c>
      <c r="M40">
        <f t="shared" si="15"/>
        <v>0</v>
      </c>
      <c r="N40">
        <f t="shared" si="16"/>
        <v>-4</v>
      </c>
      <c r="O40" s="17">
        <f t="shared" si="12"/>
        <v>0</v>
      </c>
      <c r="P40" s="17">
        <f t="shared" si="11"/>
        <v>0</v>
      </c>
      <c r="Q40" s="20">
        <f t="shared" si="5"/>
        <v>334</v>
      </c>
      <c r="R40">
        <f t="shared" si="17"/>
        <v>330</v>
      </c>
      <c r="S40">
        <f t="shared" si="18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2"/>
        <v>0</v>
      </c>
      <c r="K41">
        <f t="shared" si="19"/>
        <v>0</v>
      </c>
      <c r="M41">
        <f t="shared" si="15"/>
        <v>0</v>
      </c>
      <c r="N41">
        <f t="shared" si="16"/>
        <v>0</v>
      </c>
      <c r="O41" s="17">
        <f t="shared" si="12"/>
        <v>0</v>
      </c>
      <c r="P41" s="17">
        <f t="shared" si="11"/>
        <v>0</v>
      </c>
      <c r="Q41" s="20">
        <f t="shared" si="5"/>
        <v>330</v>
      </c>
      <c r="R41">
        <f t="shared" si="17"/>
        <v>330</v>
      </c>
      <c r="S41">
        <f t="shared" si="18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2"/>
        <v>0</v>
      </c>
      <c r="K42">
        <f t="shared" si="19"/>
        <v>0</v>
      </c>
      <c r="M42">
        <f t="shared" si="15"/>
        <v>-9</v>
      </c>
      <c r="N42">
        <f t="shared" si="16"/>
        <v>0</v>
      </c>
      <c r="O42" s="17">
        <f t="shared" si="12"/>
        <v>0</v>
      </c>
      <c r="P42" s="17">
        <f t="shared" si="11"/>
        <v>0</v>
      </c>
      <c r="Q42" s="20">
        <f t="shared" si="5"/>
        <v>330</v>
      </c>
      <c r="R42">
        <f t="shared" si="17"/>
        <v>330</v>
      </c>
      <c r="S42">
        <f t="shared" si="18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2"/>
        <v>0</v>
      </c>
      <c r="K43">
        <f t="shared" si="19"/>
        <v>0</v>
      </c>
      <c r="M43">
        <f t="shared" si="15"/>
        <v>0</v>
      </c>
      <c r="N43">
        <f t="shared" si="16"/>
        <v>0</v>
      </c>
      <c r="O43" s="17">
        <f t="shared" si="12"/>
        <v>0</v>
      </c>
      <c r="P43" s="17">
        <f t="shared" si="11"/>
        <v>0</v>
      </c>
      <c r="Q43" s="20">
        <f t="shared" si="5"/>
        <v>330</v>
      </c>
      <c r="R43">
        <f t="shared" si="17"/>
        <v>330</v>
      </c>
      <c r="S43">
        <f t="shared" si="18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2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>$L44-$C44</f>
        <v>-82</v>
      </c>
      <c r="N44" s="11">
        <f>$L44-$D44</f>
        <v>-78</v>
      </c>
      <c r="O44" s="16">
        <f t="shared" si="12"/>
        <v>0.63063063063063063</v>
      </c>
      <c r="P44" s="16">
        <v>0.6</v>
      </c>
      <c r="Q44" s="19">
        <f t="shared" si="5"/>
        <v>534.66666666666674</v>
      </c>
      <c r="R44" s="11">
        <f>(G79-L44)/P44</f>
        <v>316.66666666666669</v>
      </c>
      <c r="S44" s="11">
        <f t="shared" si="18"/>
        <v>-204.66666666666674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2"/>
        <v>0</v>
      </c>
      <c r="K45">
        <f t="shared" ref="K45:K71" si="20">SUM(H45,I45,J45,)</f>
        <v>0</v>
      </c>
      <c r="M45">
        <f t="shared" si="15"/>
        <v>0</v>
      </c>
      <c r="N45">
        <f t="shared" si="16"/>
        <v>0</v>
      </c>
      <c r="O45" s="17">
        <f t="shared" si="12"/>
        <v>0</v>
      </c>
      <c r="P45" s="17">
        <f t="shared" si="11"/>
        <v>0</v>
      </c>
      <c r="Q45" s="20">
        <f t="shared" si="5"/>
        <v>330</v>
      </c>
      <c r="R45">
        <f t="shared" si="17"/>
        <v>330</v>
      </c>
      <c r="S45">
        <f t="shared" si="18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2"/>
        <v>0</v>
      </c>
      <c r="K46">
        <f t="shared" si="20"/>
        <v>0</v>
      </c>
      <c r="M46">
        <f t="shared" si="15"/>
        <v>0</v>
      </c>
      <c r="N46">
        <f t="shared" si="16"/>
        <v>0</v>
      </c>
      <c r="O46" s="17">
        <f t="shared" si="12"/>
        <v>0</v>
      </c>
      <c r="P46" s="17">
        <f t="shared" si="11"/>
        <v>0</v>
      </c>
      <c r="Q46" s="20">
        <f t="shared" si="5"/>
        <v>330</v>
      </c>
      <c r="R46">
        <f t="shared" si="17"/>
        <v>330</v>
      </c>
      <c r="S46">
        <f t="shared" si="18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2"/>
        <v>0</v>
      </c>
      <c r="K47">
        <f t="shared" si="20"/>
        <v>0</v>
      </c>
      <c r="M47">
        <f t="shared" si="15"/>
        <v>0</v>
      </c>
      <c r="N47">
        <f t="shared" si="16"/>
        <v>0</v>
      </c>
      <c r="O47" s="17">
        <f t="shared" si="12"/>
        <v>0</v>
      </c>
      <c r="P47" s="17">
        <f t="shared" si="11"/>
        <v>0</v>
      </c>
      <c r="Q47" s="20">
        <f t="shared" si="5"/>
        <v>330</v>
      </c>
      <c r="R47">
        <f t="shared" si="17"/>
        <v>330</v>
      </c>
      <c r="S47">
        <f t="shared" si="18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219</v>
      </c>
      <c r="E48" s="2">
        <f>SUM($L$2:$L48)</f>
        <v>555</v>
      </c>
      <c r="F48">
        <v>0</v>
      </c>
      <c r="G48">
        <f t="shared" si="2"/>
        <v>1</v>
      </c>
      <c r="H48">
        <v>1</v>
      </c>
      <c r="K48">
        <f t="shared" si="20"/>
        <v>1</v>
      </c>
      <c r="M48">
        <f t="shared" si="15"/>
        <v>0</v>
      </c>
      <c r="N48">
        <f t="shared" si="16"/>
        <v>-1</v>
      </c>
      <c r="O48" s="17">
        <f t="shared" si="12"/>
        <v>0</v>
      </c>
      <c r="P48" s="17">
        <f t="shared" ref="P48:P78" si="21">$L48/$D48</f>
        <v>0</v>
      </c>
      <c r="Q48" s="20">
        <f t="shared" si="5"/>
        <v>331</v>
      </c>
      <c r="R48">
        <f t="shared" si="17"/>
        <v>330</v>
      </c>
      <c r="S48">
        <f t="shared" si="18"/>
        <v>-1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221</v>
      </c>
      <c r="E49" s="2">
        <f>SUM($L$2:$L49)</f>
        <v>555</v>
      </c>
      <c r="F49">
        <v>9</v>
      </c>
      <c r="G49">
        <f t="shared" si="2"/>
        <v>2</v>
      </c>
      <c r="J49">
        <v>2</v>
      </c>
      <c r="K49">
        <f t="shared" si="20"/>
        <v>2</v>
      </c>
      <c r="M49">
        <f t="shared" si="15"/>
        <v>-9</v>
      </c>
      <c r="N49">
        <f t="shared" si="16"/>
        <v>-2</v>
      </c>
      <c r="O49" s="17">
        <f t="shared" si="12"/>
        <v>0</v>
      </c>
      <c r="P49" s="17">
        <f t="shared" si="21"/>
        <v>0</v>
      </c>
      <c r="Q49" s="20">
        <f t="shared" si="5"/>
        <v>332</v>
      </c>
      <c r="R49">
        <f t="shared" si="17"/>
        <v>330</v>
      </c>
      <c r="S49">
        <f t="shared" si="18"/>
        <v>-2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221</v>
      </c>
      <c r="E50" s="2">
        <f>SUM($L$2:$L50)</f>
        <v>555</v>
      </c>
      <c r="F50">
        <v>0</v>
      </c>
      <c r="G50">
        <f t="shared" si="2"/>
        <v>0</v>
      </c>
      <c r="K50">
        <f t="shared" si="20"/>
        <v>0</v>
      </c>
      <c r="M50">
        <f t="shared" si="15"/>
        <v>0</v>
      </c>
      <c r="N50">
        <f t="shared" si="16"/>
        <v>0</v>
      </c>
      <c r="O50" s="17">
        <f t="shared" si="12"/>
        <v>0</v>
      </c>
      <c r="P50" s="17">
        <f t="shared" si="21"/>
        <v>0</v>
      </c>
      <c r="Q50" s="20">
        <f t="shared" si="5"/>
        <v>330</v>
      </c>
      <c r="R50">
        <f t="shared" si="17"/>
        <v>330</v>
      </c>
      <c r="S50">
        <f t="shared" si="18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245</v>
      </c>
      <c r="E51" s="10">
        <f>SUM($L$2:$L51)</f>
        <v>748</v>
      </c>
      <c r="F51" s="11">
        <v>24</v>
      </c>
      <c r="G51" s="11">
        <f t="shared" si="2"/>
        <v>24</v>
      </c>
      <c r="H51" s="11">
        <v>8</v>
      </c>
      <c r="I51" s="11">
        <v>8</v>
      </c>
      <c r="J51" s="11">
        <v>8</v>
      </c>
      <c r="K51" s="11">
        <f>SUM(H45:J51,K44)</f>
        <v>245</v>
      </c>
      <c r="L51" s="11">
        <v>193</v>
      </c>
      <c r="M51" s="11">
        <f>$L51-$C51</f>
        <v>-62</v>
      </c>
      <c r="N51" s="11">
        <f>$L51-$D51</f>
        <v>-52</v>
      </c>
      <c r="O51" s="16">
        <f t="shared" si="12"/>
        <v>0.75686274509803919</v>
      </c>
      <c r="P51" s="16">
        <v>0.8</v>
      </c>
      <c r="Q51" s="19">
        <f t="shared" si="5"/>
        <v>416.25</v>
      </c>
      <c r="R51" s="11">
        <f>(G79-L51)/P51</f>
        <v>171.25</v>
      </c>
      <c r="S51" s="11">
        <f t="shared" si="18"/>
        <v>-86.25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245</v>
      </c>
      <c r="E52" s="2">
        <f>SUM($L$2:$L52)</f>
        <v>748</v>
      </c>
      <c r="F52">
        <v>0</v>
      </c>
      <c r="G52">
        <f t="shared" si="2"/>
        <v>0</v>
      </c>
      <c r="K52">
        <f>SUM(H52,I52,J52,)</f>
        <v>0</v>
      </c>
      <c r="M52">
        <f t="shared" si="15"/>
        <v>0</v>
      </c>
      <c r="N52">
        <f t="shared" si="16"/>
        <v>0</v>
      </c>
      <c r="O52" s="17">
        <f t="shared" si="12"/>
        <v>0</v>
      </c>
      <c r="P52" s="17">
        <f t="shared" si="21"/>
        <v>0</v>
      </c>
      <c r="Q52" s="20"/>
      <c r="R52">
        <f t="shared" si="17"/>
        <v>330</v>
      </c>
      <c r="S52">
        <f t="shared" si="18"/>
        <v>330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245</v>
      </c>
      <c r="E53" s="2">
        <f>SUM($L$2:$L53)</f>
        <v>748</v>
      </c>
      <c r="F53">
        <v>0</v>
      </c>
      <c r="G53">
        <f t="shared" si="2"/>
        <v>0</v>
      </c>
      <c r="K53">
        <f t="shared" si="20"/>
        <v>0</v>
      </c>
      <c r="M53">
        <f t="shared" si="15"/>
        <v>0</v>
      </c>
      <c r="N53">
        <f t="shared" si="16"/>
        <v>0</v>
      </c>
      <c r="O53" s="17">
        <f t="shared" si="12"/>
        <v>0</v>
      </c>
      <c r="P53" s="17">
        <f t="shared" si="21"/>
        <v>0</v>
      </c>
      <c r="Q53" s="20">
        <f t="shared" si="5"/>
        <v>330</v>
      </c>
      <c r="R53">
        <f t="shared" si="17"/>
        <v>330</v>
      </c>
      <c r="S53">
        <f t="shared" si="18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245</v>
      </c>
      <c r="E54" s="2">
        <f>SUM($L$2:$L54)</f>
        <v>748</v>
      </c>
      <c r="F54">
        <v>0</v>
      </c>
      <c r="G54">
        <f t="shared" si="2"/>
        <v>0</v>
      </c>
      <c r="K54">
        <f t="shared" si="20"/>
        <v>0</v>
      </c>
      <c r="M54">
        <f t="shared" si="15"/>
        <v>0</v>
      </c>
      <c r="N54">
        <f t="shared" si="16"/>
        <v>0</v>
      </c>
      <c r="O54" s="17">
        <f t="shared" si="12"/>
        <v>0</v>
      </c>
      <c r="P54" s="17">
        <f t="shared" si="21"/>
        <v>0</v>
      </c>
      <c r="Q54" s="20">
        <f t="shared" si="5"/>
        <v>330</v>
      </c>
      <c r="R54">
        <f t="shared" si="17"/>
        <v>330</v>
      </c>
      <c r="S54">
        <f t="shared" si="18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245</v>
      </c>
      <c r="E55" s="2">
        <f>SUM($L$2:$L55)</f>
        <v>748</v>
      </c>
      <c r="F55">
        <v>0</v>
      </c>
      <c r="G55">
        <f t="shared" si="2"/>
        <v>0</v>
      </c>
      <c r="K55">
        <f t="shared" si="20"/>
        <v>0</v>
      </c>
      <c r="M55">
        <f t="shared" si="15"/>
        <v>0</v>
      </c>
      <c r="N55">
        <f t="shared" si="16"/>
        <v>0</v>
      </c>
      <c r="O55" s="17">
        <f t="shared" ref="O55:O78" si="22">$L55/$C55</f>
        <v>0</v>
      </c>
      <c r="P55" s="17">
        <f t="shared" si="21"/>
        <v>0</v>
      </c>
      <c r="Q55" s="20">
        <f t="shared" si="5"/>
        <v>330</v>
      </c>
      <c r="R55">
        <f t="shared" si="17"/>
        <v>330</v>
      </c>
      <c r="S55">
        <f t="shared" si="18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260</v>
      </c>
      <c r="E56" s="2">
        <f>SUM($L$2:$L56)</f>
        <v>748</v>
      </c>
      <c r="F56">
        <v>9</v>
      </c>
      <c r="G56">
        <f>SUM(H56:J56)</f>
        <v>15</v>
      </c>
      <c r="H56">
        <v>5</v>
      </c>
      <c r="I56">
        <v>5</v>
      </c>
      <c r="J56">
        <v>5</v>
      </c>
      <c r="K56">
        <f t="shared" si="20"/>
        <v>15</v>
      </c>
      <c r="M56">
        <f t="shared" si="15"/>
        <v>-9</v>
      </c>
      <c r="N56">
        <f t="shared" si="16"/>
        <v>-15</v>
      </c>
      <c r="O56" s="17">
        <f t="shared" si="22"/>
        <v>0</v>
      </c>
      <c r="P56" s="17">
        <f t="shared" si="21"/>
        <v>0</v>
      </c>
      <c r="Q56" s="20">
        <f t="shared" si="5"/>
        <v>345</v>
      </c>
      <c r="R56">
        <f t="shared" si="17"/>
        <v>330</v>
      </c>
      <c r="S56">
        <f t="shared" si="18"/>
        <v>-15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260</v>
      </c>
      <c r="E57" s="2">
        <f>SUM($L$2:$L57)</f>
        <v>748</v>
      </c>
      <c r="F57">
        <v>0</v>
      </c>
      <c r="G57">
        <f t="shared" si="2"/>
        <v>0</v>
      </c>
      <c r="K57">
        <f t="shared" si="20"/>
        <v>0</v>
      </c>
      <c r="M57">
        <f t="shared" si="15"/>
        <v>0</v>
      </c>
      <c r="N57">
        <f t="shared" si="16"/>
        <v>0</v>
      </c>
      <c r="O57" s="17">
        <f t="shared" si="22"/>
        <v>0</v>
      </c>
      <c r="P57" s="17">
        <f t="shared" si="21"/>
        <v>0</v>
      </c>
      <c r="Q57" s="20">
        <f t="shared" si="5"/>
        <v>330</v>
      </c>
      <c r="R57">
        <f t="shared" si="17"/>
        <v>330</v>
      </c>
      <c r="S57">
        <f t="shared" si="18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284</v>
      </c>
      <c r="E58" s="10">
        <f>SUM($L$2:$L58)</f>
        <v>989</v>
      </c>
      <c r="F58" s="11">
        <v>24</v>
      </c>
      <c r="G58" s="11">
        <f t="shared" si="2"/>
        <v>24</v>
      </c>
      <c r="H58" s="11">
        <v>8</v>
      </c>
      <c r="I58" s="11">
        <v>8</v>
      </c>
      <c r="J58" s="11">
        <v>8</v>
      </c>
      <c r="K58" s="11">
        <f>SUM(H52:J58,K51)</f>
        <v>284</v>
      </c>
      <c r="L58" s="11">
        <v>241</v>
      </c>
      <c r="M58" s="11">
        <f>$L58-$C58</f>
        <v>-47</v>
      </c>
      <c r="N58" s="11">
        <f>$L58-$D58</f>
        <v>-43</v>
      </c>
      <c r="O58" s="16">
        <f t="shared" si="22"/>
        <v>0.83680555555555558</v>
      </c>
      <c r="P58" s="16">
        <f t="shared" si="21"/>
        <v>0.84859154929577463</v>
      </c>
      <c r="Q58" s="19">
        <f t="shared" si="5"/>
        <v>373</v>
      </c>
      <c r="R58" s="11">
        <f t="shared" si="17"/>
        <v>89</v>
      </c>
      <c r="S58" s="11">
        <f t="shared" si="18"/>
        <v>-43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284</v>
      </c>
      <c r="E59" s="2">
        <f>SUM($L$2:$L59)</f>
        <v>989</v>
      </c>
      <c r="F59">
        <v>0</v>
      </c>
      <c r="G59">
        <f t="shared" si="2"/>
        <v>0</v>
      </c>
      <c r="K59">
        <f>SUM(H59,I59,J59,)</f>
        <v>0</v>
      </c>
      <c r="M59">
        <f t="shared" si="15"/>
        <v>0</v>
      </c>
      <c r="N59">
        <f t="shared" si="16"/>
        <v>0</v>
      </c>
      <c r="O59" s="17">
        <f t="shared" si="22"/>
        <v>0</v>
      </c>
      <c r="P59" s="17">
        <f t="shared" si="21"/>
        <v>0</v>
      </c>
      <c r="Q59" s="20">
        <f>K59+$R59</f>
        <v>330</v>
      </c>
      <c r="R59">
        <f t="shared" si="17"/>
        <v>330</v>
      </c>
      <c r="S59">
        <f t="shared" si="18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284</v>
      </c>
      <c r="E60" s="2">
        <f>SUM($L$2:$L60)</f>
        <v>989</v>
      </c>
      <c r="F60">
        <v>0</v>
      </c>
      <c r="G60">
        <f t="shared" si="2"/>
        <v>0</v>
      </c>
      <c r="K60">
        <f t="shared" si="20"/>
        <v>0</v>
      </c>
      <c r="M60">
        <f t="shared" si="15"/>
        <v>0</v>
      </c>
      <c r="N60">
        <f t="shared" si="16"/>
        <v>0</v>
      </c>
      <c r="O60" s="17">
        <f t="shared" si="22"/>
        <v>0</v>
      </c>
      <c r="P60" s="17">
        <f t="shared" si="21"/>
        <v>0</v>
      </c>
      <c r="Q60" s="20">
        <f t="shared" si="5"/>
        <v>330</v>
      </c>
      <c r="R60">
        <f t="shared" si="17"/>
        <v>330</v>
      </c>
      <c r="S60">
        <f t="shared" si="18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284</v>
      </c>
      <c r="E61" s="2">
        <f>SUM($L$2:$L61)</f>
        <v>989</v>
      </c>
      <c r="F61">
        <v>0</v>
      </c>
      <c r="G61">
        <f t="shared" si="2"/>
        <v>0</v>
      </c>
      <c r="K61">
        <f t="shared" si="20"/>
        <v>0</v>
      </c>
      <c r="M61">
        <f t="shared" si="15"/>
        <v>0</v>
      </c>
      <c r="N61">
        <f t="shared" si="16"/>
        <v>0</v>
      </c>
      <c r="O61" s="17">
        <f t="shared" si="22"/>
        <v>0</v>
      </c>
      <c r="P61" s="17">
        <f t="shared" si="21"/>
        <v>0</v>
      </c>
      <c r="Q61" s="20">
        <f t="shared" si="5"/>
        <v>330</v>
      </c>
      <c r="R61">
        <f t="shared" si="17"/>
        <v>330</v>
      </c>
      <c r="S61">
        <f t="shared" si="18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287</v>
      </c>
      <c r="E62" s="2">
        <f>SUM($L$2:$L62)</f>
        <v>989</v>
      </c>
      <c r="F62">
        <v>0</v>
      </c>
      <c r="G62">
        <f t="shared" si="2"/>
        <v>3</v>
      </c>
      <c r="H62">
        <v>3</v>
      </c>
      <c r="K62">
        <f t="shared" si="20"/>
        <v>3</v>
      </c>
      <c r="M62">
        <f t="shared" si="15"/>
        <v>0</v>
      </c>
      <c r="N62">
        <f t="shared" si="16"/>
        <v>-3</v>
      </c>
      <c r="O62" s="17">
        <f t="shared" si="22"/>
        <v>0</v>
      </c>
      <c r="P62" s="17">
        <f t="shared" si="21"/>
        <v>0</v>
      </c>
      <c r="Q62" s="20">
        <f t="shared" si="5"/>
        <v>333</v>
      </c>
      <c r="R62">
        <f t="shared" si="17"/>
        <v>330</v>
      </c>
      <c r="S62">
        <f t="shared" si="18"/>
        <v>-3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291</v>
      </c>
      <c r="E63" s="2">
        <f>SUM($L$2:$L63)</f>
        <v>989</v>
      </c>
      <c r="F63">
        <v>9</v>
      </c>
      <c r="G63">
        <f t="shared" si="2"/>
        <v>4</v>
      </c>
      <c r="H63">
        <v>2</v>
      </c>
      <c r="J63">
        <v>2</v>
      </c>
      <c r="K63">
        <f t="shared" si="20"/>
        <v>4</v>
      </c>
      <c r="M63">
        <f t="shared" si="15"/>
        <v>-9</v>
      </c>
      <c r="N63">
        <f t="shared" si="16"/>
        <v>-4</v>
      </c>
      <c r="O63" s="17">
        <f t="shared" si="22"/>
        <v>0</v>
      </c>
      <c r="P63" s="17">
        <f t="shared" si="21"/>
        <v>0</v>
      </c>
      <c r="Q63" s="20">
        <f t="shared" si="5"/>
        <v>334</v>
      </c>
      <c r="R63">
        <f t="shared" si="17"/>
        <v>330</v>
      </c>
      <c r="S63">
        <f t="shared" si="18"/>
        <v>-4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291</v>
      </c>
      <c r="E64" s="2">
        <f>SUM($L$2:$L64)</f>
        <v>989</v>
      </c>
      <c r="F64">
        <v>0</v>
      </c>
      <c r="G64">
        <f t="shared" si="2"/>
        <v>0</v>
      </c>
      <c r="K64">
        <f t="shared" si="20"/>
        <v>0</v>
      </c>
      <c r="M64">
        <f t="shared" si="15"/>
        <v>0</v>
      </c>
      <c r="N64">
        <f t="shared" si="16"/>
        <v>0</v>
      </c>
      <c r="O64" s="17">
        <f t="shared" si="22"/>
        <v>0</v>
      </c>
      <c r="P64" s="17">
        <f t="shared" si="21"/>
        <v>0</v>
      </c>
      <c r="Q64" s="20">
        <f t="shared" si="5"/>
        <v>330</v>
      </c>
      <c r="R64">
        <f t="shared" si="17"/>
        <v>330</v>
      </c>
      <c r="S64">
        <f t="shared" si="18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315</v>
      </c>
      <c r="E65" s="10">
        <f>SUM($L$2:$L65)</f>
        <v>1256</v>
      </c>
      <c r="F65" s="11">
        <v>24</v>
      </c>
      <c r="G65" s="11">
        <f t="shared" si="2"/>
        <v>24</v>
      </c>
      <c r="H65" s="11">
        <v>8</v>
      </c>
      <c r="I65" s="11">
        <v>8</v>
      </c>
      <c r="J65" s="11">
        <v>8</v>
      </c>
      <c r="K65" s="11">
        <f>SUM(H59:J65,K58)</f>
        <v>315</v>
      </c>
      <c r="L65" s="11">
        <v>267</v>
      </c>
      <c r="M65" s="11">
        <f>$L65-$C65</f>
        <v>-54</v>
      </c>
      <c r="N65" s="11">
        <f>$L65-$D65</f>
        <v>-48</v>
      </c>
      <c r="O65" s="16">
        <f t="shared" si="22"/>
        <v>0.83177570093457942</v>
      </c>
      <c r="P65" s="16">
        <f t="shared" si="21"/>
        <v>0.84761904761904761</v>
      </c>
      <c r="Q65" s="19">
        <f t="shared" si="5"/>
        <v>378</v>
      </c>
      <c r="R65" s="11">
        <f t="shared" si="17"/>
        <v>63</v>
      </c>
      <c r="S65" s="11">
        <f t="shared" si="18"/>
        <v>-48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317</v>
      </c>
      <c r="E66" s="2">
        <f>SUM($L$2:$L66)</f>
        <v>1256</v>
      </c>
      <c r="F66">
        <v>0</v>
      </c>
      <c r="G66">
        <f t="shared" si="2"/>
        <v>2</v>
      </c>
      <c r="J66">
        <v>2</v>
      </c>
      <c r="K66">
        <f>SUM(H66,I66,J66,)</f>
        <v>2</v>
      </c>
      <c r="M66">
        <f t="shared" ref="M66:M78" si="23">$L66-$F66</f>
        <v>0</v>
      </c>
      <c r="N66">
        <f t="shared" ref="N66:N78" si="24">$L66-$G66</f>
        <v>-2</v>
      </c>
      <c r="O66" s="17">
        <f t="shared" si="22"/>
        <v>0</v>
      </c>
      <c r="P66" s="17">
        <f t="shared" si="21"/>
        <v>0</v>
      </c>
      <c r="Q66" s="20">
        <f t="shared" si="5"/>
        <v>332</v>
      </c>
      <c r="R66">
        <f t="shared" ref="R66:R78" si="25">G$79-$L66</f>
        <v>330</v>
      </c>
      <c r="S66">
        <f t="shared" ref="S66:S78" si="26">$G$79-$Q66</f>
        <v>-2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317</v>
      </c>
      <c r="E67" s="2">
        <f>SUM($L$2:$L67)</f>
        <v>1256</v>
      </c>
      <c r="F67">
        <v>0</v>
      </c>
      <c r="G67">
        <f t="shared" ref="G67:G77" si="27">SUM(H67:J67)</f>
        <v>0</v>
      </c>
      <c r="K67">
        <f t="shared" si="20"/>
        <v>0</v>
      </c>
      <c r="M67">
        <f t="shared" si="23"/>
        <v>0</v>
      </c>
      <c r="N67">
        <f t="shared" si="24"/>
        <v>0</v>
      </c>
      <c r="O67" s="17">
        <f t="shared" si="22"/>
        <v>0</v>
      </c>
      <c r="P67" s="17">
        <f t="shared" si="21"/>
        <v>0</v>
      </c>
      <c r="Q67" s="20">
        <f t="shared" ref="Q67:Q77" si="28">K67+$R67</f>
        <v>330</v>
      </c>
      <c r="R67">
        <f t="shared" si="25"/>
        <v>330</v>
      </c>
      <c r="S67">
        <f t="shared" si="26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320</v>
      </c>
      <c r="E68" s="2">
        <f>SUM($L$2:$L68)</f>
        <v>1256</v>
      </c>
      <c r="F68">
        <v>0</v>
      </c>
      <c r="G68">
        <f t="shared" si="27"/>
        <v>3</v>
      </c>
      <c r="H68">
        <v>1</v>
      </c>
      <c r="I68">
        <v>1</v>
      </c>
      <c r="J68">
        <v>1</v>
      </c>
      <c r="K68">
        <f t="shared" si="20"/>
        <v>3</v>
      </c>
      <c r="M68">
        <f t="shared" si="23"/>
        <v>0</v>
      </c>
      <c r="N68">
        <f t="shared" si="24"/>
        <v>-3</v>
      </c>
      <c r="O68" s="17">
        <f t="shared" si="22"/>
        <v>0</v>
      </c>
      <c r="P68" s="17">
        <f t="shared" si="21"/>
        <v>0</v>
      </c>
      <c r="Q68" s="20">
        <f t="shared" si="28"/>
        <v>333</v>
      </c>
      <c r="R68">
        <f t="shared" si="25"/>
        <v>330</v>
      </c>
      <c r="S68">
        <f t="shared" si="26"/>
        <v>-3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322</v>
      </c>
      <c r="E69" s="2">
        <f>SUM($L$2:$L69)</f>
        <v>1256</v>
      </c>
      <c r="F69">
        <v>0</v>
      </c>
      <c r="G69">
        <f t="shared" si="27"/>
        <v>2</v>
      </c>
      <c r="H69">
        <v>1</v>
      </c>
      <c r="J69">
        <v>1</v>
      </c>
      <c r="K69">
        <f t="shared" si="20"/>
        <v>2</v>
      </c>
      <c r="M69">
        <f t="shared" si="23"/>
        <v>0</v>
      </c>
      <c r="N69">
        <f t="shared" si="24"/>
        <v>-2</v>
      </c>
      <c r="O69" s="17">
        <f t="shared" si="22"/>
        <v>0</v>
      </c>
      <c r="P69" s="17">
        <f t="shared" si="21"/>
        <v>0</v>
      </c>
      <c r="Q69" s="20">
        <f t="shared" si="28"/>
        <v>332</v>
      </c>
      <c r="R69">
        <f t="shared" si="25"/>
        <v>330</v>
      </c>
      <c r="S69">
        <f t="shared" si="26"/>
        <v>-2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328</v>
      </c>
      <c r="E70" s="2">
        <f>SUM($L$2:$L70)</f>
        <v>1256</v>
      </c>
      <c r="F70">
        <v>9</v>
      </c>
      <c r="G70">
        <f t="shared" si="27"/>
        <v>6</v>
      </c>
      <c r="H70">
        <v>2</v>
      </c>
      <c r="I70">
        <v>2</v>
      </c>
      <c r="J70">
        <v>2</v>
      </c>
      <c r="K70">
        <f t="shared" si="20"/>
        <v>6</v>
      </c>
      <c r="M70">
        <f t="shared" si="23"/>
        <v>-9</v>
      </c>
      <c r="N70">
        <f t="shared" si="24"/>
        <v>-6</v>
      </c>
      <c r="O70" s="17">
        <f t="shared" si="22"/>
        <v>0</v>
      </c>
      <c r="P70" s="17">
        <f t="shared" si="21"/>
        <v>0</v>
      </c>
      <c r="Q70" s="20">
        <f t="shared" si="28"/>
        <v>336</v>
      </c>
      <c r="R70">
        <f t="shared" si="25"/>
        <v>330</v>
      </c>
      <c r="S70">
        <f t="shared" si="26"/>
        <v>-6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334</v>
      </c>
      <c r="E71" s="2">
        <f>SUM($L$2:$L71)</f>
        <v>1256</v>
      </c>
      <c r="F71">
        <v>0</v>
      </c>
      <c r="G71">
        <f t="shared" si="27"/>
        <v>6</v>
      </c>
      <c r="H71">
        <v>2</v>
      </c>
      <c r="I71">
        <v>2</v>
      </c>
      <c r="J71">
        <v>2</v>
      </c>
      <c r="K71">
        <f t="shared" si="20"/>
        <v>6</v>
      </c>
      <c r="M71">
        <f t="shared" si="23"/>
        <v>0</v>
      </c>
      <c r="N71">
        <f t="shared" si="24"/>
        <v>-6</v>
      </c>
      <c r="O71" s="17">
        <f t="shared" si="22"/>
        <v>0</v>
      </c>
      <c r="P71" s="17">
        <f t="shared" si="21"/>
        <v>0</v>
      </c>
      <c r="Q71" s="20">
        <f t="shared" si="28"/>
        <v>336</v>
      </c>
      <c r="R71">
        <f t="shared" si="25"/>
        <v>330</v>
      </c>
      <c r="S71">
        <f t="shared" si="26"/>
        <v>-6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343</v>
      </c>
      <c r="E72" s="10">
        <f>SUM($L$2:$L72)</f>
        <v>1586</v>
      </c>
      <c r="G72" s="11">
        <f t="shared" si="27"/>
        <v>9</v>
      </c>
      <c r="H72" s="11">
        <v>3</v>
      </c>
      <c r="I72" s="11">
        <v>3</v>
      </c>
      <c r="J72" s="11">
        <v>3</v>
      </c>
      <c r="K72" s="11">
        <f>SUM(H66:J72,K65)</f>
        <v>343</v>
      </c>
      <c r="L72" s="11">
        <v>330</v>
      </c>
      <c r="M72" s="11">
        <f>$L72-$C72</f>
        <v>0</v>
      </c>
      <c r="N72" s="11">
        <f>$L72-$D72</f>
        <v>-13</v>
      </c>
      <c r="O72" s="16">
        <f t="shared" si="22"/>
        <v>1</v>
      </c>
      <c r="P72" s="16">
        <f t="shared" si="21"/>
        <v>0.96209912536443154</v>
      </c>
      <c r="Q72" s="19">
        <f t="shared" si="28"/>
        <v>343</v>
      </c>
      <c r="R72" s="11">
        <f t="shared" si="25"/>
        <v>0</v>
      </c>
      <c r="S72" s="11">
        <f t="shared" si="26"/>
        <v>-13</v>
      </c>
      <c r="U72" s="11" t="s">
        <v>58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343</v>
      </c>
      <c r="E73" s="2">
        <f>SUM($L$2:$L73)</f>
        <v>1586</v>
      </c>
      <c r="G73">
        <f t="shared" si="27"/>
        <v>0</v>
      </c>
      <c r="M73">
        <f t="shared" si="23"/>
        <v>0</v>
      </c>
      <c r="N73">
        <f t="shared" si="24"/>
        <v>0</v>
      </c>
      <c r="O73" s="17">
        <f t="shared" si="22"/>
        <v>0</v>
      </c>
      <c r="P73" s="17">
        <f t="shared" si="21"/>
        <v>0</v>
      </c>
      <c r="Q73" s="20">
        <f t="shared" si="28"/>
        <v>330</v>
      </c>
      <c r="R73">
        <f t="shared" si="25"/>
        <v>330</v>
      </c>
      <c r="S73">
        <f t="shared" si="26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343</v>
      </c>
      <c r="E74" s="2">
        <f>SUM($L$2:$L74)</f>
        <v>1586</v>
      </c>
      <c r="G74">
        <f t="shared" si="27"/>
        <v>0</v>
      </c>
      <c r="M74">
        <f t="shared" si="23"/>
        <v>0</v>
      </c>
      <c r="N74">
        <f t="shared" si="24"/>
        <v>0</v>
      </c>
      <c r="O74" s="17">
        <f t="shared" si="22"/>
        <v>0</v>
      </c>
      <c r="P74" s="17">
        <f t="shared" si="21"/>
        <v>0</v>
      </c>
      <c r="Q74" s="20">
        <f t="shared" si="28"/>
        <v>330</v>
      </c>
      <c r="R74">
        <f t="shared" si="25"/>
        <v>330</v>
      </c>
      <c r="S74">
        <f t="shared" si="26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343</v>
      </c>
      <c r="E75" s="2">
        <f>SUM($L$2:$L75)</f>
        <v>1586</v>
      </c>
      <c r="G75">
        <f t="shared" si="27"/>
        <v>0</v>
      </c>
      <c r="M75">
        <f t="shared" si="23"/>
        <v>0</v>
      </c>
      <c r="N75">
        <f t="shared" si="24"/>
        <v>0</v>
      </c>
      <c r="O75" s="17">
        <f t="shared" si="22"/>
        <v>0</v>
      </c>
      <c r="P75" s="17">
        <f t="shared" si="21"/>
        <v>0</v>
      </c>
      <c r="Q75" s="20">
        <f t="shared" si="28"/>
        <v>330</v>
      </c>
      <c r="R75">
        <f t="shared" si="25"/>
        <v>330</v>
      </c>
      <c r="S75">
        <f t="shared" si="26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343</v>
      </c>
      <c r="E76" s="2">
        <f>SUM($L$2:$L76)</f>
        <v>1586</v>
      </c>
      <c r="G76">
        <f t="shared" si="27"/>
        <v>0</v>
      </c>
      <c r="M76">
        <f t="shared" si="23"/>
        <v>0</v>
      </c>
      <c r="N76">
        <f t="shared" si="24"/>
        <v>0</v>
      </c>
      <c r="O76" s="17">
        <f t="shared" si="22"/>
        <v>0</v>
      </c>
      <c r="P76" s="17">
        <f t="shared" si="21"/>
        <v>0</v>
      </c>
      <c r="Q76" s="20">
        <f t="shared" si="28"/>
        <v>330</v>
      </c>
      <c r="R76">
        <f t="shared" si="25"/>
        <v>330</v>
      </c>
      <c r="S76">
        <f t="shared" si="26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343</v>
      </c>
      <c r="E77" s="2">
        <f>SUM($L$2:$L77)</f>
        <v>1586</v>
      </c>
      <c r="G77">
        <f t="shared" si="27"/>
        <v>0</v>
      </c>
      <c r="M77">
        <f t="shared" si="23"/>
        <v>0</v>
      </c>
      <c r="N77">
        <f t="shared" si="24"/>
        <v>0</v>
      </c>
      <c r="O77" s="17">
        <f t="shared" si="22"/>
        <v>0</v>
      </c>
      <c r="P77" s="17">
        <f t="shared" si="21"/>
        <v>0</v>
      </c>
      <c r="Q77" s="20">
        <f t="shared" si="28"/>
        <v>330</v>
      </c>
      <c r="R77">
        <f t="shared" si="25"/>
        <v>330</v>
      </c>
      <c r="S77">
        <f t="shared" si="26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130</v>
      </c>
      <c r="I78" s="14">
        <f>SUM(I2:I77)</f>
        <v>98</v>
      </c>
      <c r="J78" s="14">
        <f>SUM(J2:J77)</f>
        <v>115</v>
      </c>
      <c r="M78" s="14">
        <f t="shared" si="23"/>
        <v>0</v>
      </c>
      <c r="N78" s="14">
        <f t="shared" si="24"/>
        <v>0</v>
      </c>
      <c r="O78" s="14" t="e">
        <f t="shared" si="22"/>
        <v>#DIV/0!</v>
      </c>
      <c r="P78" s="14" t="e">
        <f t="shared" si="21"/>
        <v>#DIV/0!</v>
      </c>
      <c r="Q78" s="14">
        <f t="shared" ref="Q78" si="29">$G78+$R78</f>
        <v>330</v>
      </c>
      <c r="R78" s="14">
        <f t="shared" si="25"/>
        <v>330</v>
      </c>
      <c r="S78" s="14">
        <f t="shared" si="26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onodera</cp:lastModifiedBy>
  <dcterms:created xsi:type="dcterms:W3CDTF">2013-05-24T11:58:28Z</dcterms:created>
  <dcterms:modified xsi:type="dcterms:W3CDTF">2013-07-25T06:10:34Z</dcterms:modified>
</cp:coreProperties>
</file>