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<sst xmlns="http://schemas.openxmlformats.org/spreadsheetml/2006/main" count="102" uniqueCount="99">
  <si>
    <t xml:space="preserve">Value</t>
  </si>
  <si>
    <t xml:space="preserve">QTY</t>
  </si>
  <si>
    <t xml:space="preserve">LCSC</t>
  </si>
  <si>
    <t xml:space="preserve">DigiKey</t>
  </si>
  <si>
    <t xml:space="preserve">Aliexpress</t>
  </si>
  <si>
    <t xml:space="preserve">Qty 1</t>
  </si>
  <si>
    <t xml:space="preserve">Cost perScale</t>
  </si>
  <si>
    <t xml:space="preserve">Price 1</t>
  </si>
  <si>
    <t xml:space="preserve">Qty 100</t>
  </si>
  <si>
    <t xml:space="preserve">Qty 1000</t>
  </si>
  <si>
    <t xml:space="preserve">0.1uF</t>
  </si>
  <si>
    <t xml:space="preserve">C1525</t>
  </si>
  <si>
    <t xml:space="preserve">1uF</t>
  </si>
  <si>
    <t xml:space="preserve">C107372</t>
  </si>
  <si>
    <t xml:space="preserve">22nF</t>
  </si>
  <si>
    <t xml:space="preserve">C312079</t>
  </si>
  <si>
    <t xml:space="preserve">1.2pF</t>
  </si>
  <si>
    <t xml:space="preserve">C258487</t>
  </si>
  <si>
    <t xml:space="preserve">10uF</t>
  </si>
  <si>
    <t xml:space="preserve">C77000</t>
  </si>
  <si>
    <t xml:space="preserve">4.7uF</t>
  </si>
  <si>
    <t xml:space="preserve">C307423</t>
  </si>
  <si>
    <t xml:space="preserve">10K</t>
  </si>
  <si>
    <t xml:space="preserve">C140214</t>
  </si>
  <si>
    <t xml:space="preserve">1K</t>
  </si>
  <si>
    <t xml:space="preserve">C102748</t>
  </si>
  <si>
    <t xml:space="preserve">200m</t>
  </si>
  <si>
    <t xml:space="preserve">C423110</t>
  </si>
  <si>
    <t xml:space="preserve">330R</t>
  </si>
  <si>
    <t xml:space="preserve">C131564</t>
  </si>
  <si>
    <t xml:space="preserve">470R</t>
  </si>
  <si>
    <t xml:space="preserve">C114877</t>
  </si>
  <si>
    <t xml:space="preserve">2.7nH</t>
  </si>
  <si>
    <t xml:space="preserve">C395062</t>
  </si>
  <si>
    <t xml:space="preserve">3.3nH</t>
  </si>
  <si>
    <t xml:space="preserve">C395065</t>
  </si>
  <si>
    <t xml:space="preserve">SK6812</t>
  </si>
  <si>
    <t xml:space="preserve">C114830</t>
  </si>
  <si>
    <t xml:space="preserve">UV LED</t>
  </si>
  <si>
    <t xml:space="preserve">492-1951-1-ND</t>
  </si>
  <si>
    <t xml:space="preserve">WhiteLED</t>
  </si>
  <si>
    <t xml:space="preserve">C192669</t>
  </si>
  <si>
    <t xml:space="preserve">MCP73831</t>
  </si>
  <si>
    <t xml:space="preserve">C424093</t>
  </si>
  <si>
    <t xml:space="preserve">MIC5366</t>
  </si>
  <si>
    <t xml:space="preserve">C122713</t>
  </si>
  <si>
    <t xml:space="preserve">TCA9548</t>
  </si>
  <si>
    <t xml:space="preserve">296-39222-1-ND</t>
  </si>
  <si>
    <t xml:space="preserve">STSPIN220</t>
  </si>
  <si>
    <t xml:space="preserve">497-16602-1-ND</t>
  </si>
  <si>
    <t xml:space="preserve">VEML6040</t>
  </si>
  <si>
    <t xml:space="preserve">C78465</t>
  </si>
  <si>
    <t xml:space="preserve">PCA9532BS</t>
  </si>
  <si>
    <t xml:space="preserve">568-3371-1-ND</t>
  </si>
  <si>
    <t xml:space="preserve">K3-1296S-E1</t>
  </si>
  <si>
    <t xml:space="preserve">C128955</t>
  </si>
  <si>
    <t xml:space="preserve">MBT3904</t>
  </si>
  <si>
    <t xml:space="preserve">C131781</t>
  </si>
  <si>
    <t xml:space="preserve">ESP32-PICO-D4</t>
  </si>
  <si>
    <t xml:space="preserve">C193707</t>
  </si>
  <si>
    <t xml:space="preserve">2450AT18B100E</t>
  </si>
  <si>
    <t xml:space="preserve">ESP-PSRAM64</t>
  </si>
  <si>
    <t xml:space="preserve">C261881</t>
  </si>
  <si>
    <t xml:space="preserve">XM25QH32B</t>
  </si>
  <si>
    <t xml:space="preserve">C226100</t>
  </si>
  <si>
    <t xml:space="preserve">MIC5366-2.8YC5</t>
  </si>
  <si>
    <t xml:space="preserve">C243121</t>
  </si>
  <si>
    <t xml:space="preserve">MIC5366-1.2YC5</t>
  </si>
  <si>
    <t xml:space="preserve">C266772</t>
  </si>
  <si>
    <t xml:space="preserve">CP2102N</t>
  </si>
  <si>
    <t xml:space="preserve">C80225</t>
  </si>
  <si>
    <t xml:space="preserve">LIS2DH</t>
  </si>
  <si>
    <t xml:space="preserve">C155670</t>
  </si>
  <si>
    <t xml:space="preserve">USB</t>
  </si>
  <si>
    <t xml:space="preserve">C40945</t>
  </si>
  <si>
    <t xml:space="preserve">FFC</t>
  </si>
  <si>
    <t xml:space="preserve">C11075</t>
  </si>
  <si>
    <t xml:space="preserve">Pin headers Male 4</t>
  </si>
  <si>
    <t xml:space="preserve">SAM13287CT-ND</t>
  </si>
  <si>
    <t xml:space="preserve">Pin headers Female 4</t>
  </si>
  <si>
    <t xml:space="preserve">S5596-ND</t>
  </si>
  <si>
    <t xml:space="preserve">Pin headers Male 2</t>
  </si>
  <si>
    <t xml:space="preserve">SAM14769CT-ND</t>
  </si>
  <si>
    <t xml:space="preserve">Pin headers Female 2</t>
  </si>
  <si>
    <t xml:space="preserve">S5633-ND</t>
  </si>
  <si>
    <t xml:space="preserve">Pin Header motor</t>
  </si>
  <si>
    <t xml:space="preserve">S9016E-08-ND</t>
  </si>
  <si>
    <t xml:space="preserve">Motors(Pair)</t>
  </si>
  <si>
    <t xml:space="preserve">https://www.aliexpress.com/item/32901819095.html?spm=a2g0o.cart.0.0.7e4b3c00PoBPbn&amp;mp=1</t>
  </si>
  <si>
    <t xml:space="preserve">Motor(Single)</t>
  </si>
  <si>
    <t xml:space="preserve">https://www.aliexpress.com/item/32918153770.html?spm=a2g0o.cart.0.0.7e4b3c00PoBPbn&amp;mp=1</t>
  </si>
  <si>
    <t xml:space="preserve">Camera</t>
  </si>
  <si>
    <t xml:space="preserve">https://www.aliexpress.com/item/33058626691.html?spm=a2g0o.cart.0.0.7e4b3c00PoBPbn&amp;mp=1</t>
  </si>
  <si>
    <t xml:space="preserve">Battery</t>
  </si>
  <si>
    <t xml:space="preserve">https://www.aliexpress.com/item/32632374909.html?spm=a2g0o.cart.0.0.7e4b3c00PoBPbn&amp;mp=1</t>
  </si>
  <si>
    <t xml:space="preserve">Total No Assembly</t>
  </si>
  <si>
    <t xml:space="preserve">Assembly Cost</t>
  </si>
  <si>
    <t xml:space="preserve">Total/bot</t>
  </si>
  <si>
    <t xml:space="preserve">Total/bot W Assembly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</si>
</sst>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32901819095.html?spm=a2g0o.cart.0.0.7e4b3c00PoBPbn&amp;mp=1" TargetMode="External"/><Relationship Id="rId2" Type="http://schemas.openxmlformats.org/officeDocument/2006/relationships/hyperlink" Target="https://www.aliexpress.com/item/32918153770.html?spm=a2g0o.cart.0.0.7e4b3c00PoBPbn&amp;mp=1" TargetMode="External"/><Relationship Id="rId3" Type="http://schemas.openxmlformats.org/officeDocument/2006/relationships/hyperlink" Target="https://www.aliexpress.com/item/33058626691.html?spm=a2g0o.cart.0.0.7e4b3c00PoBPbn&amp;mp=1" TargetMode="External"/><Relationship Id="rId4" Type="http://schemas.openxmlformats.org/officeDocument/2006/relationships/hyperlink" Target="https://www.aliexpress.com/item/32632374909.html?spm=a2g0o.cart.0.0.7e4b3c00PoBPbn&amp;mp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57" activeCellId="0" sqref="H57"/>
    </sheetView>
  </sheetViews>
  <sheetFormatPr defaultRowHeight="12.8" zeroHeight="false" outlineLevelRow="0" outlineLevelCol="0"/>
  <cols>
    <col collapsed="false" customWidth="true" hidden="false" outlineLevel="0" max="1" min="1" style="0" width="19.9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</v>
      </c>
      <c r="K1" s="0" t="n">
        <v>100</v>
      </c>
      <c r="L1" s="0" t="s">
        <v>9</v>
      </c>
      <c r="M1" s="0" t="s">
        <v>6</v>
      </c>
      <c r="N1" s="0" t="n">
        <v>1000</v>
      </c>
    </row>
    <row r="2" customFormat="false" ht="12.8" hidden="false" customHeight="false" outlineLevel="0" collapsed="false">
      <c r="A2" s="0" t="s">
        <v>10</v>
      </c>
      <c r="B2" s="0" t="n">
        <v>13</v>
      </c>
      <c r="C2" s="1" t="s">
        <v>11</v>
      </c>
      <c r="F2" s="0" t="n">
        <f aca="false">(B2*1)</f>
        <v>13</v>
      </c>
      <c r="G2" s="1" t="n">
        <v>0.004464</v>
      </c>
      <c r="H2" s="0" t="n">
        <f aca="false">(F2*G2)</f>
        <v>0.058032</v>
      </c>
      <c r="I2" s="0" t="n">
        <f aca="false">(B2*100)</f>
        <v>1300</v>
      </c>
      <c r="J2" s="1" t="n">
        <v>0.0035</v>
      </c>
      <c r="K2" s="0" t="n">
        <f aca="false">(I2*J2)</f>
        <v>4.55</v>
      </c>
      <c r="L2" s="0" t="n">
        <f aca="false">(B2*1000)</f>
        <v>13000</v>
      </c>
      <c r="M2" s="1" t="n">
        <v>0.003327</v>
      </c>
      <c r="N2" s="0" t="n">
        <f aca="false">(L2*M2)</f>
        <v>43.251</v>
      </c>
    </row>
    <row r="3" customFormat="false" ht="12.8" hidden="false" customHeight="false" outlineLevel="0" collapsed="false">
      <c r="A3" s="0" t="s">
        <v>12</v>
      </c>
      <c r="B3" s="0" t="n">
        <v>16</v>
      </c>
      <c r="C3" s="1" t="s">
        <v>13</v>
      </c>
      <c r="F3" s="0" t="n">
        <f aca="false">(B3*1)</f>
        <v>16</v>
      </c>
      <c r="G3" s="1" t="n">
        <v>0.005789</v>
      </c>
      <c r="H3" s="0" t="n">
        <f aca="false">(F3*G3)</f>
        <v>0.092624</v>
      </c>
      <c r="I3" s="0" t="n">
        <f aca="false">(B3*100)</f>
        <v>1600</v>
      </c>
      <c r="J3" s="1" t="n">
        <v>0.004373</v>
      </c>
      <c r="K3" s="0" t="n">
        <f aca="false">(I3*J3)</f>
        <v>6.9968</v>
      </c>
      <c r="L3" s="0" t="n">
        <f aca="false">(B3*1000)</f>
        <v>16000</v>
      </c>
      <c r="M3" s="1" t="n">
        <v>0.004118</v>
      </c>
      <c r="N3" s="0" t="n">
        <f aca="false">(L3*M3)</f>
        <v>65.888</v>
      </c>
    </row>
    <row r="4" customFormat="false" ht="12.8" hidden="false" customHeight="false" outlineLevel="0" collapsed="false">
      <c r="A4" s="0" t="s">
        <v>14</v>
      </c>
      <c r="B4" s="0" t="n">
        <v>3</v>
      </c>
      <c r="C4" s="1" t="s">
        <v>15</v>
      </c>
      <c r="F4" s="0" t="n">
        <f aca="false">(B4*1)</f>
        <v>3</v>
      </c>
      <c r="G4" s="1" t="n">
        <v>0.001952</v>
      </c>
      <c r="H4" s="0" t="n">
        <f aca="false">(F4*G4)</f>
        <v>0.005856</v>
      </c>
      <c r="I4" s="0" t="n">
        <f aca="false">(B4*100)</f>
        <v>300</v>
      </c>
      <c r="J4" s="1" t="n">
        <v>0.001507</v>
      </c>
      <c r="K4" s="0" t="n">
        <f aca="false">(I4*J4)</f>
        <v>0.4521</v>
      </c>
      <c r="L4" s="0" t="n">
        <f aca="false">(B4*1000)</f>
        <v>3000</v>
      </c>
      <c r="M4" s="1" t="n">
        <v>0.001425</v>
      </c>
      <c r="N4" s="0" t="n">
        <f aca="false">(L4*M4)</f>
        <v>4.275</v>
      </c>
    </row>
    <row r="5" customFormat="false" ht="12.8" hidden="false" customHeight="false" outlineLevel="0" collapsed="false">
      <c r="A5" s="0" t="s">
        <v>16</v>
      </c>
      <c r="B5" s="0" t="n">
        <v>1</v>
      </c>
      <c r="C5" s="0" t="s">
        <v>17</v>
      </c>
      <c r="F5" s="0" t="n">
        <f aca="false">(B5*1)</f>
        <v>1</v>
      </c>
      <c r="G5" s="1" t="n">
        <v>0.012616</v>
      </c>
      <c r="H5" s="0" t="n">
        <f aca="false">(F5*G5)</f>
        <v>0.012616</v>
      </c>
      <c r="I5" s="0" t="n">
        <f aca="false">(B5*100)</f>
        <v>100</v>
      </c>
      <c r="J5" s="1" t="n">
        <v>0.009738</v>
      </c>
      <c r="K5" s="0" t="n">
        <f aca="false">(I5*J5)</f>
        <v>0.9738</v>
      </c>
      <c r="L5" s="0" t="n">
        <f aca="false">(B5*1000)</f>
        <v>1000</v>
      </c>
      <c r="M5" s="1" t="n">
        <v>0.00921</v>
      </c>
      <c r="N5" s="0" t="n">
        <f aca="false">(L5*M5)</f>
        <v>9.21</v>
      </c>
    </row>
    <row r="6" customFormat="false" ht="12.8" hidden="false" customHeight="false" outlineLevel="0" collapsed="false">
      <c r="A6" s="0" t="s">
        <v>18</v>
      </c>
      <c r="B6" s="0" t="n">
        <v>1</v>
      </c>
      <c r="C6" s="1" t="s">
        <v>19</v>
      </c>
      <c r="F6" s="0" t="n">
        <f aca="false">(B6*1)</f>
        <v>1</v>
      </c>
      <c r="G6" s="0" t="n">
        <v>0.022895</v>
      </c>
      <c r="H6" s="0" t="n">
        <f aca="false">(F6*G6)</f>
        <v>0.022895</v>
      </c>
      <c r="I6" s="0" t="n">
        <f aca="false">(B6*100)</f>
        <v>100</v>
      </c>
      <c r="J6" s="0" t="n">
        <v>0.017991</v>
      </c>
      <c r="K6" s="0" t="n">
        <f aca="false">(I6*J6)</f>
        <v>1.7991</v>
      </c>
      <c r="L6" s="0" t="n">
        <f aca="false">(B6*1000)</f>
        <v>1000</v>
      </c>
      <c r="M6" s="0" t="n">
        <v>0.017091</v>
      </c>
      <c r="N6" s="0" t="n">
        <f aca="false">(L6*M6)</f>
        <v>17.091</v>
      </c>
    </row>
    <row r="7" customFormat="false" ht="12.8" hidden="false" customHeight="false" outlineLevel="0" collapsed="false">
      <c r="A7" s="0" t="s">
        <v>20</v>
      </c>
      <c r="B7" s="0" t="n">
        <v>1</v>
      </c>
      <c r="C7" s="1" t="s">
        <v>21</v>
      </c>
      <c r="F7" s="0" t="n">
        <f aca="false">(B7*1)</f>
        <v>1</v>
      </c>
      <c r="G7" s="0" t="n">
        <v>0.010589</v>
      </c>
      <c r="H7" s="0" t="n">
        <f aca="false">(F7*G7)</f>
        <v>0.010589</v>
      </c>
      <c r="I7" s="0" t="n">
        <f aca="false">(B7*100)</f>
        <v>100</v>
      </c>
      <c r="J7" s="0" t="n">
        <v>0.008289</v>
      </c>
      <c r="K7" s="0" t="n">
        <f aca="false">(I7*J7)</f>
        <v>0.8289</v>
      </c>
      <c r="L7" s="0" t="n">
        <f aca="false">(B7*1000)</f>
        <v>1000</v>
      </c>
      <c r="M7" s="0" t="n">
        <v>0.007867</v>
      </c>
      <c r="N7" s="0" t="n">
        <f aca="false">(L7*M7)</f>
        <v>7.867</v>
      </c>
    </row>
    <row r="8" customFormat="false" ht="12.8" hidden="false" customHeight="false" outlineLevel="0" collapsed="false">
      <c r="A8" s="0" t="s">
        <v>22</v>
      </c>
      <c r="B8" s="0" t="n">
        <f aca="false">SUM(7,14)</f>
        <v>21</v>
      </c>
      <c r="C8" s="0" t="s">
        <v>23</v>
      </c>
      <c r="F8" s="0" t="n">
        <f aca="false">(B8*1)</f>
        <v>21</v>
      </c>
      <c r="G8" s="0" t="n">
        <v>0.000745</v>
      </c>
      <c r="H8" s="0" t="n">
        <f aca="false">(F8*G8)</f>
        <v>0.015645</v>
      </c>
      <c r="I8" s="0" t="n">
        <f aca="false">(B8*100)</f>
        <v>2100</v>
      </c>
      <c r="J8" s="0" t="n">
        <v>0.000594</v>
      </c>
      <c r="K8" s="0" t="n">
        <f aca="false">(I8*J8)</f>
        <v>1.2474</v>
      </c>
      <c r="L8" s="0" t="n">
        <f aca="false">(B8*1000)</f>
        <v>21000</v>
      </c>
      <c r="M8" s="0" t="n">
        <v>0.000566</v>
      </c>
      <c r="N8" s="0" t="n">
        <f aca="false">(L8*M8)</f>
        <v>11.886</v>
      </c>
    </row>
    <row r="9" customFormat="false" ht="12.8" hidden="false" customHeight="false" outlineLevel="0" collapsed="false">
      <c r="A9" s="0" t="s">
        <v>24</v>
      </c>
      <c r="B9" s="0" t="n">
        <v>6</v>
      </c>
      <c r="C9" s="0" t="s">
        <v>25</v>
      </c>
      <c r="F9" s="0" t="n">
        <f aca="false">(B9*1)</f>
        <v>6</v>
      </c>
      <c r="G9" s="0" t="n">
        <v>0.001213</v>
      </c>
      <c r="H9" s="0" t="n">
        <f aca="false">(F9*G9)</f>
        <v>0.007278</v>
      </c>
      <c r="I9" s="0" t="n">
        <f aca="false">(B9*100)</f>
        <v>600</v>
      </c>
      <c r="J9" s="0" t="n">
        <v>0.000945</v>
      </c>
      <c r="K9" s="0" t="n">
        <f aca="false">(I9*J9)</f>
        <v>0.567</v>
      </c>
      <c r="L9" s="0" t="n">
        <f aca="false">(B9*1000)</f>
        <v>6000</v>
      </c>
      <c r="M9" s="0" t="n">
        <v>0.000896</v>
      </c>
      <c r="N9" s="0" t="n">
        <f aca="false">(L9*M9)</f>
        <v>5.376</v>
      </c>
    </row>
    <row r="10" customFormat="false" ht="12.8" hidden="false" customHeight="false" outlineLevel="0" collapsed="false">
      <c r="A10" s="0" t="s">
        <v>26</v>
      </c>
      <c r="B10" s="0" t="n">
        <v>6</v>
      </c>
      <c r="C10" s="0" t="s">
        <v>27</v>
      </c>
      <c r="F10" s="0" t="n">
        <f aca="false">(B10*1)</f>
        <v>6</v>
      </c>
      <c r="G10" s="0" t="n">
        <v>0.003016</v>
      </c>
      <c r="H10" s="0" t="n">
        <f aca="false">(F10*G10)</f>
        <v>0.018096</v>
      </c>
      <c r="I10" s="0" t="n">
        <f aca="false">(B10*100)</f>
        <v>600</v>
      </c>
      <c r="J10" s="0" t="n">
        <v>0.00226</v>
      </c>
      <c r="K10" s="0" t="n">
        <f aca="false">(I10*J10)</f>
        <v>1.356</v>
      </c>
      <c r="L10" s="0" t="n">
        <f aca="false">(B10*1000)</f>
        <v>6000</v>
      </c>
      <c r="M10" s="0" t="n">
        <v>0.002121</v>
      </c>
      <c r="N10" s="0" t="n">
        <f aca="false">(L10*M10)</f>
        <v>12.726</v>
      </c>
    </row>
    <row r="11" customFormat="false" ht="12.8" hidden="false" customHeight="false" outlineLevel="0" collapsed="false">
      <c r="A11" s="0" t="s">
        <v>28</v>
      </c>
      <c r="B11" s="0" t="n">
        <v>9</v>
      </c>
      <c r="C11" s="0" t="s">
        <v>29</v>
      </c>
      <c r="F11" s="0" t="n">
        <f aca="false">(B11*1)</f>
        <v>9</v>
      </c>
      <c r="G11" s="0" t="n">
        <v>0.002142</v>
      </c>
      <c r="H11" s="0" t="n">
        <f aca="false">(F11*G11)</f>
        <v>0.019278</v>
      </c>
      <c r="I11" s="0" t="n">
        <f aca="false">(B11*100)</f>
        <v>900</v>
      </c>
      <c r="J11" s="0" t="n">
        <v>0.001639</v>
      </c>
      <c r="K11" s="0" t="n">
        <f aca="false">(I11*J11)</f>
        <v>1.4751</v>
      </c>
      <c r="L11" s="0" t="n">
        <f aca="false">(B11*1000)</f>
        <v>9000</v>
      </c>
      <c r="M11" s="0" t="n">
        <v>0.001547</v>
      </c>
      <c r="N11" s="0" t="n">
        <f aca="false">(L11*M11)</f>
        <v>13.923</v>
      </c>
    </row>
    <row r="12" customFormat="false" ht="12.8" hidden="false" customHeight="false" outlineLevel="0" collapsed="false">
      <c r="A12" s="0" t="s">
        <v>30</v>
      </c>
      <c r="B12" s="0" t="n">
        <v>2</v>
      </c>
      <c r="C12" s="0" t="s">
        <v>31</v>
      </c>
      <c r="F12" s="0" t="n">
        <f aca="false">(B12*1)</f>
        <v>2</v>
      </c>
      <c r="G12" s="0" t="n">
        <v>0.000678</v>
      </c>
      <c r="H12" s="0" t="n">
        <f aca="false">(F12*G12)</f>
        <v>0.001356</v>
      </c>
      <c r="I12" s="0" t="n">
        <f aca="false">(B12*100)</f>
        <v>200</v>
      </c>
      <c r="J12" s="0" t="n">
        <v>0.000536</v>
      </c>
      <c r="K12" s="0" t="n">
        <f aca="false">(I12*J12)</f>
        <v>0.1072</v>
      </c>
      <c r="L12" s="0" t="n">
        <f aca="false">(B12*1000)</f>
        <v>2000</v>
      </c>
      <c r="M12" s="0" t="n">
        <v>0.00051</v>
      </c>
      <c r="N12" s="0" t="n">
        <f aca="false">(L12*M12)</f>
        <v>1.02</v>
      </c>
    </row>
    <row r="13" customFormat="false" ht="12.8" hidden="false" customHeight="false" outlineLevel="0" collapsed="false">
      <c r="A13" s="0" t="s">
        <v>32</v>
      </c>
      <c r="B13" s="0" t="n">
        <v>1</v>
      </c>
      <c r="C13" s="0" t="s">
        <v>33</v>
      </c>
      <c r="F13" s="0" t="n">
        <f aca="false">(B13*1)</f>
        <v>1</v>
      </c>
      <c r="G13" s="0" t="n">
        <v>0.00216</v>
      </c>
      <c r="H13" s="0" t="n">
        <f aca="false">(F13*G13)</f>
        <v>0.00216</v>
      </c>
      <c r="I13" s="0" t="n">
        <f aca="false">(B13*100)</f>
        <v>100</v>
      </c>
      <c r="J13" s="0" t="n">
        <v>0.00216</v>
      </c>
      <c r="K13" s="0" t="n">
        <f aca="false">(I13*J13)</f>
        <v>0.216</v>
      </c>
      <c r="L13" s="0" t="n">
        <f aca="false">(B13*1000)</f>
        <v>1000</v>
      </c>
      <c r="M13" s="0" t="n">
        <v>0.001592</v>
      </c>
      <c r="N13" s="0" t="n">
        <f aca="false">(L13*M13)</f>
        <v>1.592</v>
      </c>
    </row>
    <row r="14" customFormat="false" ht="12.8" hidden="false" customHeight="false" outlineLevel="0" collapsed="false">
      <c r="A14" s="0" t="s">
        <v>34</v>
      </c>
      <c r="B14" s="0" t="n">
        <v>1</v>
      </c>
      <c r="C14" s="0" t="s">
        <v>35</v>
      </c>
      <c r="F14" s="0" t="n">
        <f aca="false">(B14*1)</f>
        <v>1</v>
      </c>
      <c r="G14" s="0" t="n">
        <v>0.002501</v>
      </c>
      <c r="H14" s="0" t="n">
        <f aca="false">(F14*G14)</f>
        <v>0.002501</v>
      </c>
      <c r="I14" s="0" t="n">
        <f aca="false">(B14*100)</f>
        <v>100</v>
      </c>
      <c r="J14" s="0" t="n">
        <v>0.002501</v>
      </c>
      <c r="K14" s="0" t="n">
        <f aca="false">(I14*J14)</f>
        <v>0.2501</v>
      </c>
      <c r="L14" s="0" t="n">
        <f aca="false">(B14*1000)</f>
        <v>1000</v>
      </c>
      <c r="M14" s="0" t="n">
        <v>0.001933</v>
      </c>
      <c r="N14" s="0" t="n">
        <f aca="false">(L14*M14)</f>
        <v>1.933</v>
      </c>
    </row>
    <row r="15" customFormat="false" ht="12.8" hidden="false" customHeight="false" outlineLevel="0" collapsed="false">
      <c r="A15" s="0" t="s">
        <v>36</v>
      </c>
      <c r="B15" s="0" t="n">
        <v>3</v>
      </c>
      <c r="C15" s="0" t="s">
        <v>37</v>
      </c>
      <c r="F15" s="0" t="n">
        <f aca="false">(B15*1)</f>
        <v>3</v>
      </c>
      <c r="G15" s="0" t="n">
        <v>0.137879</v>
      </c>
      <c r="H15" s="0" t="n">
        <f aca="false">(F15*G15)</f>
        <v>0.413637</v>
      </c>
      <c r="I15" s="0" t="n">
        <f aca="false">(B15*100)</f>
        <v>300</v>
      </c>
      <c r="J15" s="0" t="n">
        <v>0.093939</v>
      </c>
      <c r="K15" s="0" t="n">
        <f aca="false">(I15*J15)</f>
        <v>28.1817</v>
      </c>
      <c r="L15" s="0" t="n">
        <f aca="false">(B15*1000)</f>
        <v>3000</v>
      </c>
      <c r="M15" s="0" t="n">
        <v>0.089394</v>
      </c>
      <c r="N15" s="0" t="n">
        <f aca="false">(L15*M15)</f>
        <v>268.182</v>
      </c>
    </row>
    <row r="16" customFormat="false" ht="12.8" hidden="false" customHeight="false" outlineLevel="0" collapsed="false">
      <c r="A16" s="0" t="s">
        <v>38</v>
      </c>
      <c r="B16" s="0" t="n">
        <v>1</v>
      </c>
      <c r="D16" s="0" t="s">
        <v>39</v>
      </c>
      <c r="F16" s="0" t="n">
        <f aca="false">(B16*1)</f>
        <v>1</v>
      </c>
      <c r="G16" s="0" t="n">
        <v>1</v>
      </c>
      <c r="H16" s="0" t="n">
        <f aca="false">(F16*G16)</f>
        <v>1</v>
      </c>
      <c r="I16" s="0" t="n">
        <f aca="false">(B16*100)</f>
        <v>100</v>
      </c>
      <c r="J16" s="0" t="n">
        <v>0.5022</v>
      </c>
      <c r="K16" s="0" t="n">
        <f aca="false">(I16*J16)</f>
        <v>50.22</v>
      </c>
      <c r="L16" s="0" t="n">
        <f aca="false">(B16*1000)</f>
        <v>1000</v>
      </c>
      <c r="M16" s="0" t="n">
        <v>0.35154</v>
      </c>
      <c r="N16" s="0" t="n">
        <f aca="false">(L16*M16)</f>
        <v>351.54</v>
      </c>
    </row>
    <row r="17" customFormat="false" ht="12.8" hidden="false" customHeight="false" outlineLevel="0" collapsed="false">
      <c r="A17" s="0" t="s">
        <v>40</v>
      </c>
      <c r="B17" s="0" t="n">
        <v>5</v>
      </c>
      <c r="C17" s="0" t="s">
        <v>41</v>
      </c>
      <c r="F17" s="0" t="n">
        <f aca="false">(B17*1)</f>
        <v>5</v>
      </c>
      <c r="G17" s="0" t="n">
        <v>0.030913</v>
      </c>
      <c r="H17" s="0" t="n">
        <f aca="false">(F17*G17)</f>
        <v>0.154565</v>
      </c>
      <c r="I17" s="0" t="n">
        <f aca="false">(B17*100)</f>
        <v>500</v>
      </c>
      <c r="J17" s="0" t="n">
        <v>0.021053</v>
      </c>
      <c r="K17" s="0" t="n">
        <f aca="false">(I17*J17)</f>
        <v>10.5265</v>
      </c>
      <c r="L17" s="0" t="n">
        <f aca="false">(B17*1000)</f>
        <v>5000</v>
      </c>
      <c r="M17" s="0" t="n">
        <v>0.019523</v>
      </c>
      <c r="N17" s="0" t="n">
        <f aca="false">(L17*M17)</f>
        <v>97.615</v>
      </c>
    </row>
    <row r="18" customFormat="false" ht="12.8" hidden="false" customHeight="false" outlineLevel="0" collapsed="false">
      <c r="A18" s="0" t="s">
        <v>42</v>
      </c>
      <c r="B18" s="0" t="n">
        <v>1</v>
      </c>
      <c r="C18" s="0" t="s">
        <v>43</v>
      </c>
      <c r="F18" s="0" t="n">
        <f aca="false">(B18*1)</f>
        <v>1</v>
      </c>
      <c r="G18" s="0" t="n">
        <v>0.522727</v>
      </c>
      <c r="H18" s="0" t="n">
        <f aca="false">(F18*G18)</f>
        <v>0.522727</v>
      </c>
      <c r="I18" s="0" t="n">
        <f aca="false">(B18*100)</f>
        <v>100</v>
      </c>
      <c r="J18" s="0" t="n">
        <v>0.34697</v>
      </c>
      <c r="K18" s="0" t="n">
        <f aca="false">(I18*J18)</f>
        <v>34.697</v>
      </c>
      <c r="L18" s="0" t="n">
        <f aca="false">(B18*1000)</f>
        <v>1000</v>
      </c>
      <c r="M18" s="0" t="n">
        <v>0.330303</v>
      </c>
      <c r="N18" s="0" t="n">
        <f aca="false">(L18*M18)</f>
        <v>330.303</v>
      </c>
    </row>
    <row r="19" customFormat="false" ht="12.8" hidden="false" customHeight="false" outlineLevel="0" collapsed="false">
      <c r="A19" s="0" t="s">
        <v>44</v>
      </c>
      <c r="B19" s="0" t="n">
        <v>3</v>
      </c>
      <c r="C19" s="0" t="s">
        <v>45</v>
      </c>
      <c r="F19" s="0" t="n">
        <f aca="false">(B19*1)</f>
        <v>3</v>
      </c>
      <c r="G19" s="0" t="n">
        <v>0.147273</v>
      </c>
      <c r="H19" s="0" t="n">
        <f aca="false">(F19*G19)</f>
        <v>0.441819</v>
      </c>
      <c r="I19" s="0" t="n">
        <f aca="false">(B19*100)</f>
        <v>300</v>
      </c>
      <c r="J19" s="0" t="n">
        <v>0.114545</v>
      </c>
      <c r="K19" s="0" t="n">
        <f aca="false">(I19*J19)</f>
        <v>34.3635</v>
      </c>
      <c r="L19" s="0" t="n">
        <f aca="false">(B19*1000)</f>
        <v>3000</v>
      </c>
      <c r="M19" s="0" t="n">
        <v>0.114545</v>
      </c>
      <c r="N19" s="0" t="n">
        <f aca="false">(L19*M19)</f>
        <v>343.635</v>
      </c>
    </row>
    <row r="20" customFormat="false" ht="12.8" hidden="false" customHeight="false" outlineLevel="0" collapsed="false">
      <c r="A20" s="0" t="s">
        <v>46</v>
      </c>
      <c r="B20" s="0" t="n">
        <v>1</v>
      </c>
      <c r="D20" s="0" t="s">
        <v>47</v>
      </c>
      <c r="F20" s="0" t="n">
        <f aca="false">(B20*1)</f>
        <v>1</v>
      </c>
      <c r="G20" s="0" t="n">
        <v>1.5</v>
      </c>
      <c r="H20" s="0" t="n">
        <f aca="false">(F20*G20)</f>
        <v>1.5</v>
      </c>
      <c r="I20" s="0" t="n">
        <f aca="false">(B20*100)</f>
        <v>100</v>
      </c>
      <c r="J20" s="0" t="n">
        <v>1.02</v>
      </c>
      <c r="K20" s="0" t="n">
        <f aca="false">(I20*J20)</f>
        <v>102</v>
      </c>
      <c r="L20" s="0" t="n">
        <f aca="false">(B20*1000)</f>
        <v>1000</v>
      </c>
      <c r="M20" s="0" t="n">
        <v>0.6885</v>
      </c>
      <c r="N20" s="0" t="n">
        <f aca="false">(L20*M20)</f>
        <v>688.5</v>
      </c>
    </row>
    <row r="21" customFormat="false" ht="12.8" hidden="false" customHeight="false" outlineLevel="0" collapsed="false">
      <c r="A21" s="0" t="s">
        <v>48</v>
      </c>
      <c r="B21" s="0" t="n">
        <v>3</v>
      </c>
      <c r="D21" s="0" t="s">
        <v>49</v>
      </c>
      <c r="F21" s="0" t="n">
        <f aca="false">(B21*1)</f>
        <v>3</v>
      </c>
      <c r="G21" s="0" t="n">
        <v>1.62</v>
      </c>
      <c r="H21" s="0" t="n">
        <f aca="false">(F21*G21)</f>
        <v>4.86</v>
      </c>
      <c r="I21" s="0" t="n">
        <f aca="false">(B21*100)</f>
        <v>300</v>
      </c>
      <c r="J21" s="0" t="n">
        <v>1.1</v>
      </c>
      <c r="K21" s="0" t="n">
        <f aca="false">(I21*J21)</f>
        <v>330</v>
      </c>
      <c r="L21" s="0" t="n">
        <f aca="false">(B21*1000)</f>
        <v>3000</v>
      </c>
      <c r="M21" s="0" t="n">
        <v>0.7425</v>
      </c>
      <c r="N21" s="0" t="n">
        <f aca="false">(L21*M21)</f>
        <v>2227.5</v>
      </c>
    </row>
    <row r="22" customFormat="false" ht="12.8" hidden="false" customHeight="false" outlineLevel="0" collapsed="false">
      <c r="A22" s="0" t="s">
        <v>50</v>
      </c>
      <c r="B22" s="0" t="n">
        <v>2</v>
      </c>
      <c r="C22" s="0" t="s">
        <v>51</v>
      </c>
      <c r="F22" s="0" t="n">
        <f aca="false">(B22*1)</f>
        <v>2</v>
      </c>
      <c r="G22" s="0" t="n">
        <v>1.38</v>
      </c>
      <c r="H22" s="0" t="n">
        <f aca="false">(F22*G22)</f>
        <v>2.76</v>
      </c>
      <c r="I22" s="0" t="n">
        <f aca="false">(B22*100)</f>
        <v>200</v>
      </c>
      <c r="J22" s="0" t="n">
        <v>0.922727</v>
      </c>
      <c r="K22" s="0" t="n">
        <f aca="false">(I22*J22)</f>
        <v>184.5454</v>
      </c>
      <c r="L22" s="0" t="n">
        <f aca="false">(B22*1000)</f>
        <v>2000</v>
      </c>
      <c r="M22" s="0" t="n">
        <v>0.881818</v>
      </c>
      <c r="N22" s="0" t="n">
        <f aca="false">(L22*M22)</f>
        <v>1763.636</v>
      </c>
    </row>
    <row r="23" customFormat="false" ht="12.8" hidden="false" customHeight="false" outlineLevel="0" collapsed="false">
      <c r="A23" s="0" t="s">
        <v>52</v>
      </c>
      <c r="B23" s="0" t="n">
        <v>2</v>
      </c>
      <c r="D23" s="0" t="s">
        <v>53</v>
      </c>
      <c r="F23" s="0" t="n">
        <f aca="false">(B23*1)</f>
        <v>2</v>
      </c>
      <c r="G23" s="0" t="n">
        <v>2.46</v>
      </c>
      <c r="H23" s="0" t="n">
        <f aca="false">(F23*G23)</f>
        <v>4.92</v>
      </c>
      <c r="I23" s="0" t="n">
        <f aca="false">(B23*100)</f>
        <v>200</v>
      </c>
      <c r="J23" s="0" t="n">
        <v>1.6678</v>
      </c>
      <c r="K23" s="0" t="n">
        <f aca="false">(I23*J23)</f>
        <v>333.56</v>
      </c>
      <c r="L23" s="0" t="n">
        <f aca="false">(B23*1000)</f>
        <v>2000</v>
      </c>
      <c r="M23" s="0" t="n">
        <v>1.12577</v>
      </c>
      <c r="N23" s="0" t="n">
        <f aca="false">(L23*M23)</f>
        <v>2251.54</v>
      </c>
    </row>
    <row r="24" customFormat="false" ht="12.8" hidden="false" customHeight="false" outlineLevel="0" collapsed="false">
      <c r="A24" s="0" t="s">
        <v>54</v>
      </c>
      <c r="B24" s="0" t="n">
        <v>1</v>
      </c>
      <c r="C24" s="0" t="s">
        <v>55</v>
      </c>
      <c r="F24" s="0" t="n">
        <f aca="false">(B24*1)</f>
        <v>1</v>
      </c>
      <c r="G24" s="0" t="n">
        <v>0.07659</v>
      </c>
      <c r="H24" s="0" t="n">
        <f aca="false">(F24*G24)</f>
        <v>0.07659</v>
      </c>
      <c r="I24" s="0" t="n">
        <f aca="false">(B24*100)</f>
        <v>100</v>
      </c>
      <c r="J24" s="0" t="n">
        <v>0.056901</v>
      </c>
      <c r="K24" s="0" t="n">
        <f aca="false">(I24*J24)</f>
        <v>5.6901</v>
      </c>
      <c r="L24" s="0" t="n">
        <f aca="false">(B24*1000)</f>
        <v>1000</v>
      </c>
      <c r="M24" s="0" t="n">
        <v>0.049668</v>
      </c>
      <c r="N24" s="0" t="n">
        <f aca="false">(L24*M24)</f>
        <v>49.668</v>
      </c>
    </row>
    <row r="25" customFormat="false" ht="12.8" hidden="false" customHeight="false" outlineLevel="0" collapsed="false">
      <c r="A25" s="0" t="s">
        <v>56</v>
      </c>
      <c r="B25" s="0" t="n">
        <v>1</v>
      </c>
      <c r="C25" s="0" t="s">
        <v>57</v>
      </c>
      <c r="F25" s="0" t="n">
        <f aca="false">(B25*1)</f>
        <v>1</v>
      </c>
      <c r="G25" s="0" t="n">
        <v>0.020073</v>
      </c>
      <c r="H25" s="0" t="n">
        <f aca="false">(F25*G25)</f>
        <v>0.020073</v>
      </c>
      <c r="I25" s="0" t="n">
        <f aca="false">(B25*100)</f>
        <v>100</v>
      </c>
      <c r="J25" s="0" t="n">
        <v>0.015</v>
      </c>
      <c r="K25" s="0" t="n">
        <f aca="false">(I25*J25)</f>
        <v>1.5</v>
      </c>
      <c r="L25" s="0" t="n">
        <f aca="false">(B25*1000)</f>
        <v>1000</v>
      </c>
      <c r="M25" s="0" t="n">
        <v>0.014068</v>
      </c>
      <c r="N25" s="0" t="n">
        <f aca="false">(L25*M25)</f>
        <v>14.068</v>
      </c>
    </row>
    <row r="26" customFormat="false" ht="12.8" hidden="false" customHeight="false" outlineLevel="0" collapsed="false">
      <c r="A26" s="0" t="s">
        <v>58</v>
      </c>
      <c r="B26" s="0" t="n">
        <v>1</v>
      </c>
      <c r="C26" s="0" t="s">
        <v>59</v>
      </c>
      <c r="F26" s="0" t="n">
        <f aca="false">(B26*1)</f>
        <v>1</v>
      </c>
      <c r="G26" s="0" t="n">
        <v>5.122727</v>
      </c>
      <c r="H26" s="0" t="n">
        <f aca="false">(F26*G26)</f>
        <v>5.122727</v>
      </c>
      <c r="I26" s="0" t="n">
        <f aca="false">(B26*100)</f>
        <v>100</v>
      </c>
      <c r="J26" s="0" t="n">
        <v>3.359091</v>
      </c>
      <c r="K26" s="0" t="n">
        <f aca="false">(I26*J26)</f>
        <v>335.9091</v>
      </c>
      <c r="L26" s="0" t="n">
        <f aca="false">(B26*1000)</f>
        <v>1000</v>
      </c>
      <c r="M26" s="0" t="n">
        <v>3.201515</v>
      </c>
      <c r="N26" s="0" t="n">
        <f aca="false">(L26*M26)</f>
        <v>3201.515</v>
      </c>
    </row>
    <row r="27" customFormat="false" ht="12.8" hidden="false" customHeight="false" outlineLevel="0" collapsed="false">
      <c r="A27" s="0" t="s">
        <v>60</v>
      </c>
      <c r="B27" s="0" t="n">
        <v>1</v>
      </c>
      <c r="D27" s="0" t="s">
        <v>60</v>
      </c>
      <c r="F27" s="0" t="n">
        <f aca="false">(B27*1)</f>
        <v>1</v>
      </c>
      <c r="G27" s="0" t="n">
        <v>0.56</v>
      </c>
      <c r="H27" s="0" t="n">
        <f aca="false">(F27*G27)</f>
        <v>0.56</v>
      </c>
      <c r="I27" s="0" t="n">
        <f aca="false">(B27*100)</f>
        <v>100</v>
      </c>
      <c r="J27" s="0" t="n">
        <v>0.3795</v>
      </c>
      <c r="K27" s="0" t="n">
        <f aca="false">(I27*J27)</f>
        <v>37.95</v>
      </c>
      <c r="L27" s="0" t="n">
        <f aca="false">(B27*1000)</f>
        <v>1000</v>
      </c>
      <c r="M27" s="0" t="n">
        <v>0.24</v>
      </c>
      <c r="N27" s="0" t="n">
        <f aca="false">(L27*M27)</f>
        <v>240</v>
      </c>
    </row>
    <row r="28" customFormat="false" ht="12.8" hidden="false" customHeight="false" outlineLevel="0" collapsed="false">
      <c r="A28" s="0" t="s">
        <v>61</v>
      </c>
      <c r="B28" s="0" t="n">
        <v>1</v>
      </c>
      <c r="C28" s="0" t="s">
        <v>62</v>
      </c>
      <c r="F28" s="0" t="n">
        <f aca="false">(B28*1)</f>
        <v>1</v>
      </c>
      <c r="G28" s="0" t="n">
        <v>0.85</v>
      </c>
      <c r="H28" s="0" t="n">
        <f aca="false">(F28*G28)</f>
        <v>0.85</v>
      </c>
      <c r="I28" s="0" t="n">
        <f aca="false">(B28*100)</f>
        <v>100</v>
      </c>
      <c r="J28" s="0" t="n">
        <v>0.55303</v>
      </c>
      <c r="K28" s="0" t="n">
        <f aca="false">(I28*J28)</f>
        <v>55.303</v>
      </c>
      <c r="L28" s="0" t="n">
        <f aca="false">(B28*1000)</f>
        <v>1000</v>
      </c>
      <c r="M28" s="0" t="n">
        <v>0.525758</v>
      </c>
      <c r="N28" s="0" t="n">
        <f aca="false">(L28*M28)</f>
        <v>525.758</v>
      </c>
    </row>
    <row r="29" customFormat="false" ht="12.8" hidden="false" customHeight="false" outlineLevel="0" collapsed="false">
      <c r="A29" s="0" t="s">
        <v>63</v>
      </c>
      <c r="B29" s="0" t="n">
        <v>1</v>
      </c>
      <c r="C29" s="0" t="s">
        <v>64</v>
      </c>
      <c r="F29" s="0" t="n">
        <f aca="false">(B29*1)</f>
        <v>1</v>
      </c>
      <c r="G29" s="0" t="n">
        <v>0.863636</v>
      </c>
      <c r="H29" s="0" t="n">
        <f aca="false">(F29*G29)</f>
        <v>0.863636</v>
      </c>
      <c r="I29" s="0" t="n">
        <f aca="false">(B29*100)</f>
        <v>100</v>
      </c>
      <c r="J29" s="0" t="n">
        <v>0.571212</v>
      </c>
      <c r="K29" s="0" t="n">
        <f aca="false">(I29*J29)</f>
        <v>57.1212</v>
      </c>
      <c r="L29" s="0" t="n">
        <f aca="false">(B29*1000)</f>
        <v>1000</v>
      </c>
      <c r="M29" s="0" t="n">
        <v>0.545455</v>
      </c>
      <c r="N29" s="0" t="n">
        <f aca="false">(L29*M29)</f>
        <v>545.455</v>
      </c>
    </row>
    <row r="30" customFormat="false" ht="12.8" hidden="false" customHeight="false" outlineLevel="0" collapsed="false">
      <c r="A30" s="0" t="s">
        <v>65</v>
      </c>
      <c r="B30" s="0" t="n">
        <v>1</v>
      </c>
      <c r="C30" s="0" t="s">
        <v>66</v>
      </c>
      <c r="F30" s="0" t="n">
        <f aca="false">(B30*1)</f>
        <v>1</v>
      </c>
      <c r="G30" s="0" t="n">
        <v>0.059079</v>
      </c>
      <c r="H30" s="0" t="n">
        <f aca="false">(F30*G30)</f>
        <v>0.059079</v>
      </c>
      <c r="I30" s="0" t="n">
        <f aca="false">(B30*100)</f>
        <v>100</v>
      </c>
      <c r="J30" s="0" t="n">
        <v>0.043933</v>
      </c>
      <c r="K30" s="0" t="n">
        <f aca="false">(I30*J30)</f>
        <v>4.3933</v>
      </c>
      <c r="L30" s="0" t="n">
        <f aca="false">(B30*1000)</f>
        <v>1000</v>
      </c>
      <c r="M30" s="0" t="n">
        <v>0.03837</v>
      </c>
      <c r="N30" s="0" t="n">
        <f aca="false">(L30*M30)</f>
        <v>38.37</v>
      </c>
    </row>
    <row r="31" customFormat="false" ht="12.8" hidden="false" customHeight="false" outlineLevel="0" collapsed="false">
      <c r="A31" s="0" t="s">
        <v>67</v>
      </c>
      <c r="B31" s="0" t="n">
        <v>1</v>
      </c>
      <c r="C31" s="1" t="s">
        <v>68</v>
      </c>
      <c r="F31" s="0" t="n">
        <f aca="false">(B31*1)</f>
        <v>1</v>
      </c>
      <c r="G31" s="0" t="n">
        <v>0.056352</v>
      </c>
      <c r="H31" s="0" t="n">
        <f aca="false">(F31*G31)</f>
        <v>0.056352</v>
      </c>
      <c r="I31" s="0" t="n">
        <f aca="false">(B31*100)</f>
        <v>100</v>
      </c>
      <c r="J31" s="0" t="n">
        <v>0.041206</v>
      </c>
      <c r="K31" s="0" t="n">
        <f aca="false">(I31*J31)</f>
        <v>4.1206</v>
      </c>
      <c r="L31" s="0" t="n">
        <f aca="false">(B31*1000)</f>
        <v>1000</v>
      </c>
      <c r="M31" s="0" t="n">
        <v>0.035642</v>
      </c>
      <c r="N31" s="0" t="n">
        <f aca="false">(L31*M31)</f>
        <v>35.642</v>
      </c>
    </row>
    <row r="32" customFormat="false" ht="12.8" hidden="false" customHeight="false" outlineLevel="0" collapsed="false">
      <c r="A32" s="0" t="s">
        <v>69</v>
      </c>
      <c r="B32" s="0" t="n">
        <v>1</v>
      </c>
      <c r="C32" s="0" t="s">
        <v>70</v>
      </c>
      <c r="F32" s="0" t="n">
        <f aca="false">(B32*1)</f>
        <v>1</v>
      </c>
      <c r="G32" s="0" t="n">
        <v>2.251515</v>
      </c>
      <c r="H32" s="0" t="n">
        <f aca="false">(F32*G32)</f>
        <v>2.251515</v>
      </c>
      <c r="I32" s="0" t="n">
        <f aca="false">(B32*100)</f>
        <v>100</v>
      </c>
      <c r="J32" s="0" t="n">
        <v>1.825758</v>
      </c>
      <c r="K32" s="0" t="n">
        <f aca="false">(I32*J32)</f>
        <v>182.5758</v>
      </c>
      <c r="L32" s="0" t="n">
        <f aca="false">(B32*1000)</f>
        <v>1000</v>
      </c>
      <c r="M32" s="0" t="n">
        <v>1.769697</v>
      </c>
      <c r="N32" s="0" t="n">
        <f aca="false">(L32*M32)</f>
        <v>1769.697</v>
      </c>
    </row>
    <row r="33" customFormat="false" ht="12.8" hidden="false" customHeight="false" outlineLevel="0" collapsed="false">
      <c r="A33" s="0" t="s">
        <v>71</v>
      </c>
      <c r="B33" s="0" t="n">
        <v>1</v>
      </c>
      <c r="C33" s="0" t="s">
        <v>72</v>
      </c>
      <c r="F33" s="0" t="n">
        <f aca="false">(B33*1)</f>
        <v>1</v>
      </c>
      <c r="G33" s="0" t="n">
        <v>0.862121</v>
      </c>
      <c r="H33" s="0" t="n">
        <f aca="false">(F33*G33)</f>
        <v>0.862121</v>
      </c>
      <c r="I33" s="0" t="n">
        <f aca="false">(B33*100)</f>
        <v>100</v>
      </c>
      <c r="J33" s="0" t="n">
        <v>0.562121</v>
      </c>
      <c r="K33" s="0" t="n">
        <f aca="false">(I33*J33)</f>
        <v>56.2121</v>
      </c>
      <c r="L33" s="0" t="n">
        <f aca="false">(B33*1000)</f>
        <v>1000</v>
      </c>
      <c r="M33" s="0" t="n">
        <v>0.536364</v>
      </c>
      <c r="N33" s="0" t="n">
        <f aca="false">(L33*M33)</f>
        <v>536.364</v>
      </c>
    </row>
    <row r="34" customFormat="false" ht="12.8" hidden="false" customHeight="false" outlineLevel="0" collapsed="false">
      <c r="A34" s="0" t="s">
        <v>73</v>
      </c>
      <c r="B34" s="0" t="n">
        <v>1</v>
      </c>
      <c r="C34" s="0" t="s">
        <v>74</v>
      </c>
      <c r="F34" s="0" t="n">
        <f aca="false">(B34*1)</f>
        <v>1</v>
      </c>
      <c r="G34" s="0" t="n">
        <v>0.058005</v>
      </c>
      <c r="H34" s="0" t="n">
        <f aca="false">(F34*G34)</f>
        <v>0.058005</v>
      </c>
      <c r="I34" s="0" t="n">
        <f aca="false">(B34*100)</f>
        <v>100</v>
      </c>
      <c r="J34" s="0" t="n">
        <v>0.042823</v>
      </c>
      <c r="K34" s="0" t="n">
        <f aca="false">(I34*J34)</f>
        <v>4.2823</v>
      </c>
      <c r="L34" s="0" t="n">
        <f aca="false">(B34*1000)</f>
        <v>1000</v>
      </c>
      <c r="M34" s="0" t="n">
        <v>0.037246</v>
      </c>
      <c r="N34" s="0" t="n">
        <f aca="false">(L34*M34)</f>
        <v>37.246</v>
      </c>
    </row>
    <row r="35" customFormat="false" ht="12.8" hidden="false" customHeight="false" outlineLevel="0" collapsed="false">
      <c r="A35" s="0" t="s">
        <v>75</v>
      </c>
      <c r="B35" s="0" t="n">
        <v>1</v>
      </c>
      <c r="C35" s="0" t="s">
        <v>76</v>
      </c>
      <c r="F35" s="0" t="n">
        <f aca="false">(B35*1)</f>
        <v>1</v>
      </c>
      <c r="G35" s="0" t="n">
        <v>0.099218</v>
      </c>
      <c r="H35" s="0" t="n">
        <f aca="false">(F35*G35)</f>
        <v>0.099218</v>
      </c>
      <c r="I35" s="0" t="n">
        <f aca="false">(B35*100)</f>
        <v>100</v>
      </c>
      <c r="J35" s="0" t="n">
        <v>0.074758</v>
      </c>
      <c r="K35" s="0" t="n">
        <f aca="false">(I35*J35)</f>
        <v>7.4758</v>
      </c>
      <c r="L35" s="0" t="n">
        <f aca="false">(B35*1000)</f>
        <v>1000</v>
      </c>
      <c r="M35" s="0" t="n">
        <v>0.065773</v>
      </c>
      <c r="N35" s="0" t="n">
        <f aca="false">(L35*M35)</f>
        <v>65.773</v>
      </c>
    </row>
    <row r="36" customFormat="false" ht="12.8" hidden="false" customHeight="false" outlineLevel="0" collapsed="false">
      <c r="A36" s="0" t="s">
        <v>77</v>
      </c>
      <c r="B36" s="0" t="n">
        <v>2</v>
      </c>
      <c r="D36" s="0" t="s">
        <v>78</v>
      </c>
      <c r="F36" s="0" t="n">
        <f aca="false">(B36*1)</f>
        <v>2</v>
      </c>
      <c r="G36" s="0" t="n">
        <v>1.39</v>
      </c>
      <c r="H36" s="0" t="n">
        <f aca="false">(F36*G36)</f>
        <v>2.78</v>
      </c>
      <c r="I36" s="0" t="n">
        <f aca="false">(B36*100)</f>
        <v>200</v>
      </c>
      <c r="J36" s="0" t="n">
        <v>1.0575</v>
      </c>
      <c r="K36" s="0" t="n">
        <f aca="false">(I36*J36)</f>
        <v>211.5</v>
      </c>
      <c r="L36" s="0" t="n">
        <f aca="false">(B36*1000)</f>
        <v>2000</v>
      </c>
      <c r="M36" s="0" t="n">
        <v>1.0575</v>
      </c>
      <c r="N36" s="0" t="n">
        <f aca="false">(L36*M36)</f>
        <v>2115</v>
      </c>
    </row>
    <row r="37" customFormat="false" ht="12.8" hidden="false" customHeight="false" outlineLevel="0" collapsed="false">
      <c r="A37" s="0" t="s">
        <v>79</v>
      </c>
      <c r="B37" s="0" t="n">
        <v>2</v>
      </c>
      <c r="D37" s="0" t="s">
        <v>80</v>
      </c>
      <c r="F37" s="0" t="n">
        <f aca="false">(B37*1)</f>
        <v>2</v>
      </c>
      <c r="G37" s="0" t="n">
        <v>0.67</v>
      </c>
      <c r="H37" s="0" t="n">
        <f aca="false">(F37*G37)</f>
        <v>1.34</v>
      </c>
      <c r="I37" s="0" t="n">
        <f aca="false">(B37*100)</f>
        <v>200</v>
      </c>
      <c r="J37" s="0" t="n">
        <v>0.5069</v>
      </c>
      <c r="K37" s="0" t="n">
        <f aca="false">(I37*J37)</f>
        <v>101.38</v>
      </c>
      <c r="L37" s="0" t="n">
        <f aca="false">(B37*1000)</f>
        <v>2000</v>
      </c>
      <c r="M37" s="0" t="n">
        <v>0.36864</v>
      </c>
      <c r="N37" s="0" t="n">
        <f aca="false">(L37*M37)</f>
        <v>737.28</v>
      </c>
    </row>
    <row r="38" customFormat="false" ht="12.8" hidden="false" customHeight="false" outlineLevel="0" collapsed="false">
      <c r="A38" s="0" t="s">
        <v>81</v>
      </c>
      <c r="B38" s="0" t="n">
        <v>1</v>
      </c>
      <c r="D38" s="0" t="s">
        <v>82</v>
      </c>
      <c r="F38" s="0" t="n">
        <f aca="false">(B38*1)</f>
        <v>1</v>
      </c>
      <c r="G38" s="0" t="n">
        <v>0.55</v>
      </c>
      <c r="H38" s="0" t="n">
        <f aca="false">(F38*G38)</f>
        <v>0.55</v>
      </c>
      <c r="I38" s="0" t="n">
        <f aca="false">(B38*100)</f>
        <v>100</v>
      </c>
      <c r="J38" s="0" t="n">
        <v>0.3947</v>
      </c>
      <c r="K38" s="0" t="n">
        <f aca="false">(I38*J38)</f>
        <v>39.47</v>
      </c>
      <c r="L38" s="0" t="n">
        <f aca="false">(B38*1000)</f>
        <v>1000</v>
      </c>
      <c r="M38" s="0" t="n">
        <v>0.3947</v>
      </c>
      <c r="N38" s="0" t="n">
        <f aca="false">(L38*M38)</f>
        <v>394.7</v>
      </c>
    </row>
    <row r="39" customFormat="false" ht="12.8" hidden="false" customHeight="false" outlineLevel="0" collapsed="false">
      <c r="A39" s="0" t="s">
        <v>83</v>
      </c>
      <c r="B39" s="0" t="n">
        <v>1</v>
      </c>
      <c r="D39" s="0" t="s">
        <v>84</v>
      </c>
      <c r="F39" s="0" t="n">
        <f aca="false">(B39*1)</f>
        <v>1</v>
      </c>
      <c r="G39" s="0" t="n">
        <v>0.6</v>
      </c>
      <c r="H39" s="0" t="n">
        <f aca="false">(F39*G39)</f>
        <v>0.6</v>
      </c>
      <c r="I39" s="0" t="n">
        <f aca="false">(B39*100)</f>
        <v>100</v>
      </c>
      <c r="J39" s="0" t="n">
        <v>0.4285</v>
      </c>
      <c r="K39" s="0" t="n">
        <f aca="false">(I39*J39)</f>
        <v>42.85</v>
      </c>
      <c r="L39" s="0" t="n">
        <f aca="false">(B39*1000)</f>
        <v>1000</v>
      </c>
      <c r="M39" s="0" t="n">
        <v>0.3074</v>
      </c>
      <c r="N39" s="0" t="n">
        <f aca="false">(L39*M39)</f>
        <v>307.4</v>
      </c>
    </row>
    <row r="40" customFormat="false" ht="23.85" hidden="false" customHeight="false" outlineLevel="0" collapsed="false">
      <c r="A40" s="0" t="s">
        <v>85</v>
      </c>
      <c r="B40" s="0" t="n">
        <v>1</v>
      </c>
      <c r="D40" s="1" t="s">
        <v>86</v>
      </c>
      <c r="E40" s="2"/>
      <c r="F40" s="0" t="n">
        <f aca="false">(B40*1)</f>
        <v>1</v>
      </c>
      <c r="G40" s="0" t="n">
        <v>0.78</v>
      </c>
      <c r="H40" s="0" t="n">
        <f aca="false">(F40*G40)</f>
        <v>0.78</v>
      </c>
      <c r="I40" s="0" t="n">
        <f aca="false">(B40*100)</f>
        <v>100</v>
      </c>
      <c r="J40" s="0" t="n">
        <v>0.592</v>
      </c>
      <c r="K40" s="0" t="n">
        <f aca="false">(I40*J40)</f>
        <v>59.2</v>
      </c>
      <c r="L40" s="0" t="n">
        <f aca="false">(B40*1000)</f>
        <v>1000</v>
      </c>
      <c r="M40" s="0" t="n">
        <v>0.43056</v>
      </c>
      <c r="N40" s="0" t="n">
        <f aca="false">(L40*M40)</f>
        <v>430.56</v>
      </c>
    </row>
    <row r="41" customFormat="false" ht="12.8" hidden="false" customHeight="false" outlineLevel="0" collapsed="false">
      <c r="A41" s="0" t="s">
        <v>87</v>
      </c>
      <c r="B41" s="0" t="n">
        <v>1</v>
      </c>
      <c r="E41" s="3" t="s">
        <v>88</v>
      </c>
      <c r="F41" s="0" t="n">
        <f aca="false">(B41*1)</f>
        <v>1</v>
      </c>
      <c r="G41" s="0" t="n">
        <v>0.3</v>
      </c>
      <c r="H41" s="0" t="n">
        <f aca="false">(F41*G41)</f>
        <v>0.3</v>
      </c>
      <c r="I41" s="0" t="n">
        <f aca="false">(B41*100)</f>
        <v>100</v>
      </c>
      <c r="J41" s="0" t="n">
        <v>0.3</v>
      </c>
      <c r="K41" s="0" t="n">
        <f aca="false">(I41*J41)</f>
        <v>30</v>
      </c>
      <c r="L41" s="0" t="n">
        <f aca="false">(B41*1000)</f>
        <v>1000</v>
      </c>
      <c r="M41" s="0" t="n">
        <v>0.3</v>
      </c>
      <c r="N41" s="0" t="n">
        <f aca="false">(L41*M41)</f>
        <v>300</v>
      </c>
    </row>
    <row r="42" customFormat="false" ht="12.8" hidden="false" customHeight="false" outlineLevel="0" collapsed="false">
      <c r="A42" s="0" t="s">
        <v>89</v>
      </c>
      <c r="B42" s="0" t="n">
        <v>1</v>
      </c>
      <c r="E42" s="3" t="s">
        <v>90</v>
      </c>
      <c r="F42" s="0" t="n">
        <f aca="false">(B42*1)</f>
        <v>1</v>
      </c>
      <c r="G42" s="0" t="n">
        <v>0.34</v>
      </c>
      <c r="H42" s="0" t="n">
        <f aca="false">(F42*G42)</f>
        <v>0.34</v>
      </c>
      <c r="I42" s="0" t="n">
        <f aca="false">(B42*100)</f>
        <v>100</v>
      </c>
      <c r="J42" s="0" t="n">
        <v>0.34</v>
      </c>
      <c r="K42" s="0" t="n">
        <f aca="false">(I42*J42)</f>
        <v>34</v>
      </c>
      <c r="L42" s="0" t="n">
        <f aca="false">(B42*1000)</f>
        <v>1000</v>
      </c>
      <c r="M42" s="0" t="n">
        <v>0.34</v>
      </c>
      <c r="N42" s="0" t="n">
        <f aca="false">(L42*M42)</f>
        <v>340</v>
      </c>
    </row>
    <row r="43" customFormat="false" ht="12.8" hidden="false" customHeight="false" outlineLevel="0" collapsed="false">
      <c r="A43" s="0" t="s">
        <v>91</v>
      </c>
      <c r="B43" s="0" t="n">
        <v>1</v>
      </c>
      <c r="E43" s="3" t="s">
        <v>92</v>
      </c>
      <c r="F43" s="0" t="n">
        <f aca="false">(B43*1)</f>
        <v>1</v>
      </c>
      <c r="G43" s="0" t="n">
        <v>1.7</v>
      </c>
      <c r="H43" s="0" t="n">
        <f aca="false">(F43*G43)</f>
        <v>1.7</v>
      </c>
      <c r="I43" s="0" t="n">
        <f aca="false">(B43*100)</f>
        <v>100</v>
      </c>
      <c r="J43" s="0" t="n">
        <v>1.7</v>
      </c>
      <c r="K43" s="0" t="n">
        <f aca="false">(I43*J43)</f>
        <v>170</v>
      </c>
      <c r="L43" s="0" t="n">
        <f aca="false">(B43*1000)</f>
        <v>1000</v>
      </c>
      <c r="M43" s="0" t="n">
        <v>1.7</v>
      </c>
      <c r="N43" s="0" t="n">
        <f aca="false">(L43*M43)</f>
        <v>1700</v>
      </c>
    </row>
    <row r="44" customFormat="false" ht="12.8" hidden="false" customHeight="false" outlineLevel="0" collapsed="false">
      <c r="A44" s="0" t="s">
        <v>93</v>
      </c>
      <c r="B44" s="0" t="n">
        <v>2</v>
      </c>
      <c r="E44" s="3" t="s">
        <v>94</v>
      </c>
      <c r="F44" s="0" t="n">
        <f aca="false">(B44*1)</f>
        <v>2</v>
      </c>
      <c r="G44" s="1" t="n">
        <f aca="false">7.64/4</f>
        <v>1.91</v>
      </c>
      <c r="H44" s="0" t="n">
        <f aca="false">(F44*G44)</f>
        <v>3.82</v>
      </c>
      <c r="I44" s="0" t="n">
        <f aca="false">(B44*100)</f>
        <v>200</v>
      </c>
      <c r="J44" s="2" t="n">
        <f aca="false">7.64/4</f>
        <v>1.91</v>
      </c>
      <c r="K44" s="0" t="n">
        <f aca="false">(I44*J44)</f>
        <v>382</v>
      </c>
      <c r="L44" s="0" t="n">
        <f aca="false">(B44*1000)</f>
        <v>2000</v>
      </c>
      <c r="M44" s="2" t="n">
        <f aca="false">7.64/4</f>
        <v>1.91</v>
      </c>
      <c r="N44" s="0" t="n">
        <f aca="false">(L44*M44)</f>
        <v>3820</v>
      </c>
    </row>
    <row r="48" customFormat="false" ht="12.8" hidden="false" customHeight="false" outlineLevel="0" collapsed="false">
      <c r="G48" s="0" t="s">
        <v>95</v>
      </c>
      <c r="H48" s="0" t="n">
        <f aca="false">SUM(H2:H44)</f>
        <v>39.93099</v>
      </c>
      <c r="K48" s="0" t="n">
        <f aca="false">SUM(K2:K44)</f>
        <v>2951.8469</v>
      </c>
      <c r="N48" s="0" t="n">
        <f aca="false">SUM(N2:N44)</f>
        <v>25722.985</v>
      </c>
    </row>
    <row r="49" customFormat="false" ht="12.8" hidden="false" customHeight="false" outlineLevel="0" collapsed="false">
      <c r="G49" s="0" t="s">
        <v>96</v>
      </c>
      <c r="H49" s="0" t="n">
        <f aca="false">(21.5+10.5)/5</f>
        <v>6.4</v>
      </c>
      <c r="K49" s="0" t="n">
        <f aca="false">(48.3+16.7)/30</f>
        <v>2.16666666666667</v>
      </c>
      <c r="N49" s="0" t="n">
        <f aca="false">K49</f>
        <v>2.16666666666667</v>
      </c>
    </row>
    <row r="50" customFormat="false" ht="12.8" hidden="false" customHeight="false" outlineLevel="0" collapsed="false">
      <c r="G50" s="0" t="s">
        <v>97</v>
      </c>
      <c r="H50" s="0" t="n">
        <f aca="false">H48/1</f>
        <v>39.93099</v>
      </c>
      <c r="K50" s="0" t="n">
        <f aca="false">K48/100</f>
        <v>29.518469</v>
      </c>
      <c r="N50" s="0" t="n">
        <f aca="false">N48/1000</f>
        <v>25.722985</v>
      </c>
    </row>
    <row r="51" customFormat="false" ht="12.8" hidden="false" customHeight="false" outlineLevel="0" collapsed="false">
      <c r="G51" s="0" t="s">
        <v>98</v>
      </c>
      <c r="H51" s="0" t="n">
        <f aca="false">H50+H49</f>
        <v>46.33099</v>
      </c>
      <c r="K51" s="0" t="n">
        <f aca="false">K50+K49</f>
        <v>31.6851356666667</v>
      </c>
      <c r="N51" s="0" t="n">
        <f aca="false">N50+N49</f>
        <v>27.8896516666667</v>
      </c>
    </row>
  </sheetData>
  <hyperlinks>
    <hyperlink ref="E41" r:id="rId1" display="https://www.aliexpress.com/item/32901819095.html?spm=a2g0o.cart.0.0.7e4b3c00PoBPbn&amp;mp=1"/>
    <hyperlink ref="E42" r:id="rId2" display="https://www.aliexpress.com/item/32918153770.html?spm=a2g0o.cart.0.0.7e4b3c00PoBPbn&amp;mp=1"/>
    <hyperlink ref="E43" r:id="rId3" display="https://www.aliexpress.com/item/33058626691.html?spm=a2g0o.cart.0.0.7e4b3c00PoBPbn&amp;mp=1"/>
    <hyperlink ref="E44" r:id="rId4" display="https://www.aliexpress.com/item/32632374909.html?spm=a2g0o.cart.0.0.7e4b3c00PoBPbn&amp;mp=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2020-03-09T13:58:27Z</dcterms:created>
  <dc:creator/>
  <dc:description/>
  <dc:language>en-US</dc:language>
  <cp:lastModifiedBy/>
  <dcterms:modified xsi:type="dcterms:W3CDTF">2020-03-09T15:40:49Z</dcterms:modified>
  <cp:revision>1</cp:revision>
  <dc:subject/>
  <dc:title/>
</cp:coreProperties>
</file>