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ran Seth\Downloads\data_projects\case study 2 chinook\"/>
    </mc:Choice>
  </mc:AlternateContent>
  <xr:revisionPtr revIDLastSave="0" documentId="13_ncr:1_{3467D57C-9403-4026-BF9D-3AE6125C5A3A}" xr6:coauthVersionLast="47" xr6:coauthVersionMax="47" xr10:uidLastSave="{00000000-0000-0000-0000-000000000000}"/>
  <bookViews>
    <workbookView xWindow="-108" yWindow="-108" windowWidth="23256" windowHeight="13176" firstSheet="3" activeTab="6" xr2:uid="{B6420D7C-710A-42AA-B679-98B58CD87A4D}"/>
  </bookViews>
  <sheets>
    <sheet name="year" sheetId="1" r:id="rId1"/>
    <sheet name="Sheet1" sheetId="6" r:id="rId2"/>
    <sheet name="year and quarter" sheetId="2" r:id="rId3"/>
    <sheet name="scratch quarters" sheetId="7" r:id="rId4"/>
    <sheet name="quarterly forecast" sheetId="8" r:id="rId5"/>
    <sheet name="year and month" sheetId="3" r:id="rId6"/>
    <sheet name="monthly forecast" sheetId="9" r:id="rId7"/>
    <sheet name="quarter" sheetId="4" r:id="rId8"/>
    <sheet name="month" sheetId="5" r:id="rId9"/>
  </sheets>
  <definedNames>
    <definedName name="_xlnm._FilterDatabase" localSheetId="0" hidden="1">year!$A$18:$B$23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C62" i="9"/>
  <c r="C74" i="9"/>
  <c r="C86" i="9"/>
  <c r="C63" i="9"/>
  <c r="C75" i="9"/>
  <c r="C87" i="9"/>
  <c r="C80" i="9"/>
  <c r="C64" i="9"/>
  <c r="C76" i="9"/>
  <c r="C88" i="9"/>
  <c r="C67" i="9"/>
  <c r="C68" i="9"/>
  <c r="C65" i="9"/>
  <c r="C77" i="9"/>
  <c r="C89" i="9"/>
  <c r="C79" i="9"/>
  <c r="C66" i="9"/>
  <c r="C78" i="9"/>
  <c r="C90" i="9"/>
  <c r="C91" i="9"/>
  <c r="C69" i="9"/>
  <c r="C81" i="9"/>
  <c r="C70" i="9"/>
  <c r="C82" i="9"/>
  <c r="C71" i="9"/>
  <c r="C83" i="9"/>
  <c r="C72" i="9"/>
  <c r="C84" i="9"/>
  <c r="C85" i="9"/>
  <c r="C73" i="9"/>
  <c r="C22" i="8"/>
  <c r="C23" i="8"/>
  <c r="C24" i="8"/>
  <c r="C25" i="8"/>
  <c r="C26" i="8"/>
  <c r="C27" i="8"/>
  <c r="C28" i="8"/>
  <c r="C29" i="8"/>
  <c r="C30" i="8"/>
  <c r="C31" i="8"/>
  <c r="C8" i="6"/>
  <c r="C7" i="6"/>
  <c r="D73" i="9" l="1"/>
  <c r="D82" i="9"/>
  <c r="E78" i="9"/>
  <c r="D68" i="9"/>
  <c r="E87" i="9"/>
  <c r="D87" i="9"/>
  <c r="D70" i="9"/>
  <c r="E66" i="9"/>
  <c r="E75" i="9"/>
  <c r="E70" i="9"/>
  <c r="D66" i="9"/>
  <c r="D75" i="9"/>
  <c r="D81" i="9"/>
  <c r="D79" i="9"/>
  <c r="E89" i="9"/>
  <c r="D89" i="9"/>
  <c r="E77" i="9"/>
  <c r="E83" i="9"/>
  <c r="E90" i="9"/>
  <c r="E65" i="9"/>
  <c r="E73" i="9"/>
  <c r="E82" i="9"/>
  <c r="D78" i="9"/>
  <c r="E68" i="9"/>
  <c r="E67" i="9"/>
  <c r="E85" i="9"/>
  <c r="D67" i="9"/>
  <c r="D84" i="9"/>
  <c r="E88" i="9"/>
  <c r="E63" i="9"/>
  <c r="E81" i="9"/>
  <c r="D63" i="9"/>
  <c r="D72" i="9"/>
  <c r="E86" i="9"/>
  <c r="E69" i="9"/>
  <c r="D76" i="9"/>
  <c r="D86" i="9"/>
  <c r="D83" i="9"/>
  <c r="E64" i="9"/>
  <c r="D91" i="9"/>
  <c r="D74" i="9"/>
  <c r="E71" i="9"/>
  <c r="E62" i="9"/>
  <c r="E80" i="9"/>
  <c r="D85" i="9"/>
  <c r="E79" i="9"/>
  <c r="E84" i="9"/>
  <c r="D88" i="9"/>
  <c r="D69" i="9"/>
  <c r="E76" i="9"/>
  <c r="E72" i="9"/>
  <c r="E91" i="9"/>
  <c r="E74" i="9"/>
  <c r="D77" i="9"/>
  <c r="D65" i="9"/>
  <c r="D90" i="9"/>
  <c r="D62" i="9"/>
  <c r="D80" i="9"/>
  <c r="D64" i="9"/>
  <c r="D71" i="9"/>
  <c r="E31" i="8"/>
  <c r="D25" i="8"/>
  <c r="E25" i="8"/>
  <c r="E30" i="8"/>
  <c r="D24" i="8"/>
  <c r="D30" i="8"/>
  <c r="E24" i="8"/>
  <c r="D29" i="8"/>
  <c r="E23" i="8"/>
  <c r="E29" i="8"/>
  <c r="E28" i="8"/>
  <c r="D28" i="8"/>
  <c r="E26" i="8"/>
  <c r="D31" i="8"/>
  <c r="D23" i="8"/>
  <c r="E22" i="8"/>
  <c r="D22" i="8"/>
  <c r="E27" i="8"/>
  <c r="D26" i="8"/>
  <c r="D27" i="8"/>
  <c r="E7" i="6"/>
  <c r="D7" i="6"/>
  <c r="D8" i="6"/>
  <c r="E8" i="6"/>
</calcChain>
</file>

<file path=xl/sharedStrings.xml><?xml version="1.0" encoding="utf-8"?>
<sst xmlns="http://schemas.openxmlformats.org/spreadsheetml/2006/main" count="292" uniqueCount="157">
  <si>
    <t>Invoices</t>
  </si>
  <si>
    <t>Sales</t>
  </si>
  <si>
    <t>Year</t>
  </si>
  <si>
    <t>Revenue</t>
  </si>
  <si>
    <t>year</t>
  </si>
  <si>
    <t>quarter</t>
  </si>
  <si>
    <t>Year and Quarter</t>
  </si>
  <si>
    <t>Y2021Q1</t>
  </si>
  <si>
    <t>Y2021Q2</t>
  </si>
  <si>
    <t>Y2021Q3</t>
  </si>
  <si>
    <t>Y2021Q4</t>
  </si>
  <si>
    <t>Y2022Q1</t>
  </si>
  <si>
    <t>Y2022Q2</t>
  </si>
  <si>
    <t>Y2022Q3</t>
  </si>
  <si>
    <t>Y2022Q4</t>
  </si>
  <si>
    <t>Y2023Q1</t>
  </si>
  <si>
    <t>Y2023Q2</t>
  </si>
  <si>
    <t>Y2023Q3</t>
  </si>
  <si>
    <t>Y2023Q4</t>
  </si>
  <si>
    <t>Y2024Q1</t>
  </si>
  <si>
    <t>Y2024Q2</t>
  </si>
  <si>
    <t>Y2024Q3</t>
  </si>
  <si>
    <t>Y2024Q4</t>
  </si>
  <si>
    <t>Y2025Q1</t>
  </si>
  <si>
    <t>Y2025Q2</t>
  </si>
  <si>
    <t>Y2025Q3</t>
  </si>
  <si>
    <t>Y2025Q4</t>
  </si>
  <si>
    <t>month</t>
  </si>
  <si>
    <t>Year and Month</t>
  </si>
  <si>
    <t>avg_revenue</t>
  </si>
  <si>
    <t>max_revenue</t>
  </si>
  <si>
    <t>min_revenue</t>
  </si>
  <si>
    <t>Average Revenue</t>
  </si>
  <si>
    <t>Maximum Revenue</t>
  </si>
  <si>
    <t>Minimum Revenue</t>
  </si>
  <si>
    <t>Average Number of Invoices</t>
  </si>
  <si>
    <t>Maximum Number of Invoices</t>
  </si>
  <si>
    <t>Minimum Number of Invoices</t>
  </si>
  <si>
    <t>Average Number of Sales</t>
  </si>
  <si>
    <t>Maximum Number of Sales</t>
  </si>
  <si>
    <t>Minimum Number of Sales</t>
  </si>
  <si>
    <t>Quarter</t>
  </si>
  <si>
    <t>Month</t>
  </si>
  <si>
    <t>num_unique_invoices</t>
  </si>
  <si>
    <t>num_invoiceline_id</t>
  </si>
  <si>
    <t>num_sales</t>
  </si>
  <si>
    <t>revenue</t>
  </si>
  <si>
    <t>avg_invoices</t>
  </si>
  <si>
    <t>avg_sales</t>
  </si>
  <si>
    <t>sum_revenue</t>
  </si>
  <si>
    <t>Y2021M1</t>
  </si>
  <si>
    <t>Y2021M2</t>
  </si>
  <si>
    <t>Y2021M3</t>
  </si>
  <si>
    <t>Y2021M4</t>
  </si>
  <si>
    <t>Y2021M5</t>
  </si>
  <si>
    <t>Y2021M6</t>
  </si>
  <si>
    <t>Y2021M7</t>
  </si>
  <si>
    <t>Y2021M8</t>
  </si>
  <si>
    <t>Y2021M9</t>
  </si>
  <si>
    <t>Y2021M10</t>
  </si>
  <si>
    <t>Y2021M11</t>
  </si>
  <si>
    <t>Y2021M12</t>
  </si>
  <si>
    <t>Y2022M1</t>
  </si>
  <si>
    <t>Y2022M2</t>
  </si>
  <si>
    <t>Y2022M3</t>
  </si>
  <si>
    <t>Y2022M4</t>
  </si>
  <si>
    <t>Y2022M5</t>
  </si>
  <si>
    <t>Y2022M6</t>
  </si>
  <si>
    <t>Y2022M7</t>
  </si>
  <si>
    <t>Y2022M8</t>
  </si>
  <si>
    <t>Y2022M9</t>
  </si>
  <si>
    <t>Y2022M10</t>
  </si>
  <si>
    <t>Y2022M11</t>
  </si>
  <si>
    <t>Y2022M12</t>
  </si>
  <si>
    <t>Y2023M1</t>
  </si>
  <si>
    <t>Y2023M2</t>
  </si>
  <si>
    <t>Y2023M3</t>
  </si>
  <si>
    <t>Y2023M4</t>
  </si>
  <si>
    <t>Y2023M5</t>
  </si>
  <si>
    <t>Y2023M6</t>
  </si>
  <si>
    <t>Y2023M7</t>
  </si>
  <si>
    <t>Y2023M8</t>
  </si>
  <si>
    <t>Y2023M9</t>
  </si>
  <si>
    <t>Y2023M10</t>
  </si>
  <si>
    <t>Y2023M11</t>
  </si>
  <si>
    <t>Y2023M12</t>
  </si>
  <si>
    <t>Y2024M1</t>
  </si>
  <si>
    <t>Y2024M2</t>
  </si>
  <si>
    <t>Y2024M3</t>
  </si>
  <si>
    <t>Y2024M4</t>
  </si>
  <si>
    <t>Y2024M5</t>
  </si>
  <si>
    <t>Y2024M6</t>
  </si>
  <si>
    <t>Y2024M7</t>
  </si>
  <si>
    <t>Y2024M8</t>
  </si>
  <si>
    <t>Y2024M9</t>
  </si>
  <si>
    <t>Y2024M10</t>
  </si>
  <si>
    <t>Y2024M11</t>
  </si>
  <si>
    <t>Y2024M12</t>
  </si>
  <si>
    <t>Y2025M1</t>
  </si>
  <si>
    <t>Y2025M2</t>
  </si>
  <si>
    <t>Y2025M3</t>
  </si>
  <si>
    <t>Y2025M4</t>
  </si>
  <si>
    <t>Y2025M5</t>
  </si>
  <si>
    <t>Y2025M6</t>
  </si>
  <si>
    <t>Y2025M7</t>
  </si>
  <si>
    <t>Y2025M8</t>
  </si>
  <si>
    <t>Y2025M9</t>
  </si>
  <si>
    <t>Y2025M10</t>
  </si>
  <si>
    <t>Y2025M11</t>
  </si>
  <si>
    <t>Y2025M12</t>
  </si>
  <si>
    <t>Seasonality Index</t>
  </si>
  <si>
    <t>Forecast(revenue)</t>
  </si>
  <si>
    <t>Lower Confidence Bound(revenue)</t>
  </si>
  <si>
    <t>Upper Confidence Bound(revenue)</t>
  </si>
  <si>
    <t>Y2026Q1</t>
  </si>
  <si>
    <t>Y2026Q2</t>
  </si>
  <si>
    <t>Y2026Q3</t>
  </si>
  <si>
    <t>Y2026Q4</t>
  </si>
  <si>
    <t>Y2027Q1</t>
  </si>
  <si>
    <t>Y2027Q2</t>
  </si>
  <si>
    <t>Y2027Q3</t>
  </si>
  <si>
    <t>Y2027Q4</t>
  </si>
  <si>
    <t>Y2028Q1</t>
  </si>
  <si>
    <t>Y2028Q2</t>
  </si>
  <si>
    <t>Forecast(Revenue)</t>
  </si>
  <si>
    <t>Lower Confidence Bound(Revenue)</t>
  </si>
  <si>
    <t>Upper Confidence Bound(Revenue)</t>
  </si>
  <si>
    <t>Y2026M1</t>
  </si>
  <si>
    <t>Y2026M2</t>
  </si>
  <si>
    <t>Y2026M3</t>
  </si>
  <si>
    <t>Y2026M4</t>
  </si>
  <si>
    <t>Y2026M5</t>
  </si>
  <si>
    <t>Y2026M6</t>
  </si>
  <si>
    <t>Y2026M7</t>
  </si>
  <si>
    <t>Y2026M8</t>
  </si>
  <si>
    <t>Y2026M9</t>
  </si>
  <si>
    <t>Y2026M10</t>
  </si>
  <si>
    <t>Y2026M11</t>
  </si>
  <si>
    <t>Y2026M12</t>
  </si>
  <si>
    <t>Y2027M1</t>
  </si>
  <si>
    <t>Y2027M2</t>
  </si>
  <si>
    <t>Y2027M3</t>
  </si>
  <si>
    <t>Y2027M4</t>
  </si>
  <si>
    <t>Y2027M5</t>
  </si>
  <si>
    <t>Y2027M6</t>
  </si>
  <si>
    <t>Y2027M7</t>
  </si>
  <si>
    <t>Y2027M8</t>
  </si>
  <si>
    <t>Y2027M9</t>
  </si>
  <si>
    <t>Y2027M10</t>
  </si>
  <si>
    <t>Y2027M11</t>
  </si>
  <si>
    <t>Y2027M12</t>
  </si>
  <si>
    <t>Y2028M1</t>
  </si>
  <si>
    <t>Y2028M2</t>
  </si>
  <si>
    <t>Y2028M3</t>
  </si>
  <si>
    <t>Y2028M4</t>
  </si>
  <si>
    <t>Y2028M5</t>
  </si>
  <si>
    <t>Y2028M6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</si>
</sst>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[$$-409]#,##0.00"/>
  </numFmts>
  <fonts count="3" x14ac:knownFonts="1"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7"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4" formatCode="_-[$$-409]* #,##0.00_ ;_-[$$-409]* \-#,##0.00\ ;_-[$$-409]* &quot;-&quot;??_ ;_-@_ "/>
    </dxf>
    <dxf>
      <numFmt numFmtId="2" formatCode="0.00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year!$C$2</c:f>
              <c:strCache>
                <c:ptCount val="1"/>
                <c:pt idx="0">
                  <c:v>Invoices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year!$B$3:$B$7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year!$C$3:$C$7</c:f>
              <c:numCache>
                <c:formatCode>General</c:formatCode>
                <c:ptCount val="5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5-47C6-ABAF-812812D065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964303"/>
        <c:axId val="1484486431"/>
      </c:barChart>
      <c:catAx>
        <c:axId val="10809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484486431"/>
        <c:crosses val="autoZero"/>
        <c:auto val="1"/>
        <c:lblAlgn val="ctr"/>
        <c:lblOffset val="100"/>
        <c:noMultiLvlLbl val="0"/>
      </c:catAx>
      <c:valAx>
        <c:axId val="1484486431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08096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year!$D$2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year!$B$3:$B$7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year!$D$3:$D$7</c:f>
              <c:numCache>
                <c:formatCode>General</c:formatCode>
                <c:ptCount val="5"/>
                <c:pt idx="0">
                  <c:v>454</c:v>
                </c:pt>
                <c:pt idx="1">
                  <c:v>455</c:v>
                </c:pt>
                <c:pt idx="2">
                  <c:v>442</c:v>
                </c:pt>
                <c:pt idx="3">
                  <c:v>447</c:v>
                </c:pt>
                <c:pt idx="4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33D-9136-F4492AE22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6659855"/>
        <c:axId val="1486658415"/>
      </c:barChart>
      <c:catAx>
        <c:axId val="14866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486658415"/>
        <c:crosses val="autoZero"/>
        <c:auto val="1"/>
        <c:lblAlgn val="ctr"/>
        <c:lblOffset val="100"/>
        <c:noMultiLvlLbl val="0"/>
      </c:catAx>
      <c:valAx>
        <c:axId val="1486658415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48665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year!$B$18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year!$A$19:$A$23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year!$B$19:$B$23</c:f>
              <c:numCache>
                <c:formatCode>_-[$$-409]* #,##0.00_ ;_-[$$-409]* \-#,##0.00\ ;_-[$$-409]* "-"??_ ;_-@_ </c:formatCode>
                <c:ptCount val="5"/>
                <c:pt idx="0">
                  <c:v>449.46</c:v>
                </c:pt>
                <c:pt idx="1">
                  <c:v>481.45</c:v>
                </c:pt>
                <c:pt idx="2">
                  <c:v>469.58</c:v>
                </c:pt>
                <c:pt idx="3">
                  <c:v>477.53</c:v>
                </c:pt>
                <c:pt idx="4">
                  <c:v>450.58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3-4220-9BCE-F655BFCF9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3176943"/>
        <c:axId val="1023177423"/>
      </c:barChart>
      <c:catAx>
        <c:axId val="10231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023177423"/>
        <c:crosses val="autoZero"/>
        <c:auto val="1"/>
        <c:lblAlgn val="ctr"/>
        <c:lblOffset val="100"/>
        <c:noMultiLvlLbl val="0"/>
      </c:catAx>
      <c:valAx>
        <c:axId val="1023177423"/>
        <c:scaling>
          <c:orientation val="minMax"/>
          <c:max val="550"/>
          <c:min val="0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102317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112.36499999999999</c:v>
                </c:pt>
                <c:pt idx="1">
                  <c:v>120.36250000000001</c:v>
                </c:pt>
                <c:pt idx="2">
                  <c:v>117.39500000000001</c:v>
                </c:pt>
                <c:pt idx="3">
                  <c:v>119.38250000000001</c:v>
                </c:pt>
                <c:pt idx="4">
                  <c:v>112.645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4C3E-BF3B-6563A99306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Forecast(revenue)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4">
                  <c:v>112.645</c:v>
                </c:pt>
                <c:pt idx="5">
                  <c:v>114.70062782027335</c:v>
                </c:pt>
                <c:pt idx="6">
                  <c:v>114.5053025861689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4C3E-BF3B-6563A993063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Bound(revenue)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4" formatCode="0.00">
                  <c:v>112.645</c:v>
                </c:pt>
                <c:pt idx="5" formatCode="0.00">
                  <c:v>105.50125580063346</c:v>
                </c:pt>
                <c:pt idx="6" formatCode="0.00">
                  <c:v>105.02057158027368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6-4C3E-BF3B-6563A993063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Bound(revenue)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4" formatCode="0.00">
                  <c:v>112.645</c:v>
                </c:pt>
                <c:pt idx="5" formatCode="0.00">
                  <c:v>123.89999983991325</c:v>
                </c:pt>
                <c:pt idx="6" formatCode="0.00">
                  <c:v>123.99003359206411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6-4C3E-BF3B-6563A993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935919"/>
        <c:axId val="1631938319"/>
      </c:lineChart>
      <c:catAx>
        <c:axId val="16319359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38319"/>
        <c:crosses val="autoZero"/>
        <c:auto val="1"/>
        <c:lblAlgn val="ctr"/>
        <c:lblOffset val="100"/>
        <c:noMultiLvlLbl val="0"/>
      </c:catAx>
      <c:valAx>
        <c:axId val="16319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3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'year and quarter'!$G$2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'year and quarter'!$D$3:$D$22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19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</c:numCache>
            </c:numRef>
          </c:cat>
          <c:val>
            <c:numRef>
              <c:f>'year and quarter'!$G$3:$G$22</c:f>
              <c:numCache>
                <c:formatCode>General</c:formatCode>
                <c:ptCount val="20"/>
                <c:pt idx="0">
                  <c:v>110.88</c:v>
                </c:pt>
                <c:pt idx="1">
                  <c:v>112.86</c:v>
                </c:pt>
                <c:pt idx="2">
                  <c:v>112.86</c:v>
                </c:pt>
                <c:pt idx="3">
                  <c:v>112.86</c:v>
                </c:pt>
                <c:pt idx="4">
                  <c:v>143.86000000000001</c:v>
                </c:pt>
                <c:pt idx="5">
                  <c:v>112.86</c:v>
                </c:pt>
                <c:pt idx="6">
                  <c:v>111.87</c:v>
                </c:pt>
                <c:pt idx="7">
                  <c:v>112.86</c:v>
                </c:pt>
                <c:pt idx="8">
                  <c:v>112.86</c:v>
                </c:pt>
                <c:pt idx="9">
                  <c:v>144.86000000000001</c:v>
                </c:pt>
                <c:pt idx="10">
                  <c:v>112.86</c:v>
                </c:pt>
                <c:pt idx="11">
                  <c:v>99</c:v>
                </c:pt>
                <c:pt idx="12">
                  <c:v>112.86</c:v>
                </c:pt>
                <c:pt idx="13">
                  <c:v>112.86</c:v>
                </c:pt>
                <c:pt idx="14">
                  <c:v>133.94999999999999</c:v>
                </c:pt>
                <c:pt idx="15">
                  <c:v>117.86</c:v>
                </c:pt>
                <c:pt idx="16">
                  <c:v>102.96</c:v>
                </c:pt>
                <c:pt idx="17">
                  <c:v>108.9</c:v>
                </c:pt>
                <c:pt idx="18">
                  <c:v>112.86</c:v>
                </c:pt>
                <c:pt idx="19">
                  <c:v>125.86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42C-90A1-9FC2CB62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29311"/>
        <c:axId val="1867028831"/>
      </c:lineChart>
      <c:catAx>
        <c:axId val="18670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867028831"/>
        <c:crosses val="autoZero"/>
        <c:auto val="1"/>
        <c:lblAlgn val="ctr"/>
        <c:lblOffset val="100"/>
        <c:noMultiLvlLbl val="0"/>
      </c:catAx>
      <c:valAx>
        <c:axId val="18670288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8670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'year and quarter'!$E$62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'year and quarter'!$D$63:$D$82</c:f>
              <c:strCache>
                <c:ptCount val="2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</c:strCache>
            </c:strRef>
          </c:cat>
          <c:val>
            <c:numRef>
              <c:f>'year and quarter'!$E$63:$E$82</c:f>
              <c:numCache>
                <c:formatCode>_-[$$-409]* #,##0.00_ ;_-[$$-409]* \-#,##0.00\ ;_-[$$-409]* "-"??_ ;_-@_ </c:formatCode>
                <c:ptCount val="20"/>
                <c:pt idx="0">
                  <c:v>999.9</c:v>
                </c:pt>
                <c:pt idx="1">
                  <c:v>1003.86</c:v>
                </c:pt>
                <c:pt idx="2">
                  <c:v>1003.86</c:v>
                </c:pt>
                <c:pt idx="3">
                  <c:v>1003.86</c:v>
                </c:pt>
                <c:pt idx="4">
                  <c:v>1318.86</c:v>
                </c:pt>
                <c:pt idx="5">
                  <c:v>1003.86</c:v>
                </c:pt>
                <c:pt idx="6">
                  <c:v>1002.87</c:v>
                </c:pt>
                <c:pt idx="7">
                  <c:v>1003.86</c:v>
                </c:pt>
                <c:pt idx="8">
                  <c:v>1003.86</c:v>
                </c:pt>
                <c:pt idx="9">
                  <c:v>1308.8599999999999</c:v>
                </c:pt>
                <c:pt idx="10">
                  <c:v>1003.86</c:v>
                </c:pt>
                <c:pt idx="11">
                  <c:v>809.82</c:v>
                </c:pt>
                <c:pt idx="12">
                  <c:v>1003.86</c:v>
                </c:pt>
                <c:pt idx="13">
                  <c:v>1003.86</c:v>
                </c:pt>
                <c:pt idx="14">
                  <c:v>1184.67</c:v>
                </c:pt>
                <c:pt idx="15">
                  <c:v>1063.8599999999999</c:v>
                </c:pt>
                <c:pt idx="16">
                  <c:v>952.38</c:v>
                </c:pt>
                <c:pt idx="17">
                  <c:v>995.94</c:v>
                </c:pt>
                <c:pt idx="18">
                  <c:v>1003.86</c:v>
                </c:pt>
                <c:pt idx="19">
                  <c:v>1172.8599999999999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0EA-8372-F854EE81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930191"/>
        <c:axId val="1227931631"/>
      </c:lineChart>
      <c:catAx>
        <c:axId val="12279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227931631"/>
        <c:crosses val="autoZero"/>
        <c:auto val="1"/>
        <c:lblAlgn val="ctr"/>
        <c:lblOffset val="100"/>
        <c:noMultiLvlLbl val="0"/>
      </c:catAx>
      <c:valAx>
        <c:axId val="12279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2279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'year and quarter'!$L$2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'year and quarter'!$K$3:$K$22</c:f>
              <c:strCache>
                <c:ptCount val="2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</c:strCache>
            </c:strRef>
          </c:cat>
          <c:val>
            <c:numRef>
              <c:f>'year and quarter'!$L$3:$L$22</c:f>
              <c:numCache>
                <c:formatCode>[$$-409]#,##0.00</c:formatCode>
                <c:ptCount val="20"/>
                <c:pt idx="0">
                  <c:v>110.88</c:v>
                </c:pt>
                <c:pt idx="1">
                  <c:v>112.86</c:v>
                </c:pt>
                <c:pt idx="2">
                  <c:v>112.86</c:v>
                </c:pt>
                <c:pt idx="3">
                  <c:v>112.86</c:v>
                </c:pt>
                <c:pt idx="4">
                  <c:v>143.86000000000001</c:v>
                </c:pt>
                <c:pt idx="5">
                  <c:v>112.86</c:v>
                </c:pt>
                <c:pt idx="6">
                  <c:v>111.87</c:v>
                </c:pt>
                <c:pt idx="7">
                  <c:v>112.86</c:v>
                </c:pt>
                <c:pt idx="8">
                  <c:v>112.86</c:v>
                </c:pt>
                <c:pt idx="9">
                  <c:v>144.86000000000001</c:v>
                </c:pt>
                <c:pt idx="10">
                  <c:v>112.86</c:v>
                </c:pt>
                <c:pt idx="11">
                  <c:v>99</c:v>
                </c:pt>
                <c:pt idx="12">
                  <c:v>112.86</c:v>
                </c:pt>
                <c:pt idx="13">
                  <c:v>112.86</c:v>
                </c:pt>
                <c:pt idx="14">
                  <c:v>133.94999999999999</c:v>
                </c:pt>
                <c:pt idx="15">
                  <c:v>117.86</c:v>
                </c:pt>
                <c:pt idx="16">
                  <c:v>102.96</c:v>
                </c:pt>
                <c:pt idx="17">
                  <c:v>108.9</c:v>
                </c:pt>
                <c:pt idx="18">
                  <c:v>112.86</c:v>
                </c:pt>
                <c:pt idx="19">
                  <c:v>125.86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7-4FB3-9E2C-FE3026DA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46911"/>
        <c:axId val="565347871"/>
      </c:lineChart>
      <c:catAx>
        <c:axId val="5653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565347871"/>
        <c:crosses val="autoZero"/>
        <c:auto val="1"/>
        <c:lblAlgn val="ctr"/>
        <c:lblOffset val="100"/>
        <c:noMultiLvlLbl val="0"/>
      </c:catAx>
      <c:valAx>
        <c:axId val="5653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56534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'quarterly forecast'!$B$1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'quarterly forecast'!$G$2:$G$31</c:f>
              <c:strCache>
                <c:ptCount val="3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  <c:pt idx="20">
                  <c:v>Y2026Q1</c:v>
                </c:pt>
                <c:pt idx="21">
                  <c:v>Y2026Q2</c:v>
                </c:pt>
                <c:pt idx="22">
                  <c:v>Y2026Q3</c:v>
                </c:pt>
                <c:pt idx="23">
                  <c:v>Y2026Q4</c:v>
                </c:pt>
                <c:pt idx="24">
                  <c:v>Y2027Q1</c:v>
                </c:pt>
                <c:pt idx="25">
                  <c:v>Y2027Q2</c:v>
                </c:pt>
                <c:pt idx="26">
                  <c:v>Y2027Q3</c:v>
                </c:pt>
                <c:pt idx="27">
                  <c:v>Y2027Q4</c:v>
                </c:pt>
                <c:pt idx="28">
                  <c:v>Y2028Q1</c:v>
                </c:pt>
                <c:pt idx="29">
                  <c:v>Y2028Q2</c:v>
                </c:pt>
              </c:strCache>
            </c:strRef>
          </c:cat>
          <c:val>
            <c:numRef>
              <c:f>'quarterly forecast'!$B$2:$B$31</c:f>
              <c:numCache>
                <c:formatCode>_-[$$-409]* #,##0.00_ ;_-[$$-409]* \-#,##0.00\ ;_-[$$-409]* "-"??_ ;_-@_ </c:formatCode>
                <c:ptCount val="30"/>
                <c:pt idx="0">
                  <c:v>110.88</c:v>
                </c:pt>
                <c:pt idx="1">
                  <c:v>112.86</c:v>
                </c:pt>
                <c:pt idx="2">
                  <c:v>112.86</c:v>
                </c:pt>
                <c:pt idx="3">
                  <c:v>112.86</c:v>
                </c:pt>
                <c:pt idx="4">
                  <c:v>143.86000000000001</c:v>
                </c:pt>
                <c:pt idx="5">
                  <c:v>112.86</c:v>
                </c:pt>
                <c:pt idx="6">
                  <c:v>111.87</c:v>
                </c:pt>
                <c:pt idx="7">
                  <c:v>112.86</c:v>
                </c:pt>
                <c:pt idx="8">
                  <c:v>112.86</c:v>
                </c:pt>
                <c:pt idx="9">
                  <c:v>144.86000000000001</c:v>
                </c:pt>
                <c:pt idx="10">
                  <c:v>112.86</c:v>
                </c:pt>
                <c:pt idx="11">
                  <c:v>99</c:v>
                </c:pt>
                <c:pt idx="12">
                  <c:v>112.86</c:v>
                </c:pt>
                <c:pt idx="13">
                  <c:v>112.86</c:v>
                </c:pt>
                <c:pt idx="14">
                  <c:v>133.94999999999999</c:v>
                </c:pt>
                <c:pt idx="15">
                  <c:v>117.86</c:v>
                </c:pt>
                <c:pt idx="16">
                  <c:v>102.96</c:v>
                </c:pt>
                <c:pt idx="17">
                  <c:v>108.9</c:v>
                </c:pt>
                <c:pt idx="18">
                  <c:v>112.86</c:v>
                </c:pt>
                <c:pt idx="19">
                  <c:v>125.86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C-4BC4-A9A7-F9189860045A}"/>
            </c:ext>
          </c:extLst>
        </c:ser>
        <c:ser>
          <c:idx val="1"/>
          <c:order val="1"/>
          <c:tx>
            <c:strRef>
              <c:f>'quarterly forecast'!$C$1</c:f>
              <c:strCache>
                <c:ptCount val="1"/>
                <c:pt idx="0">
                  <c:v>Forecast(revenue)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'quarterly forecast'!$G$2:$G$31</c:f>
              <c:strCache>
                <c:ptCount val="3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  <c:pt idx="20">
                  <c:v>Y2026Q1</c:v>
                </c:pt>
                <c:pt idx="21">
                  <c:v>Y2026Q2</c:v>
                </c:pt>
                <c:pt idx="22">
                  <c:v>Y2026Q3</c:v>
                </c:pt>
                <c:pt idx="23">
                  <c:v>Y2026Q4</c:v>
                </c:pt>
                <c:pt idx="24">
                  <c:v>Y2027Q1</c:v>
                </c:pt>
                <c:pt idx="25">
                  <c:v>Y2027Q2</c:v>
                </c:pt>
                <c:pt idx="26">
                  <c:v>Y2027Q3</c:v>
                </c:pt>
                <c:pt idx="27">
                  <c:v>Y2027Q4</c:v>
                </c:pt>
                <c:pt idx="28">
                  <c:v>Y2028Q1</c:v>
                </c:pt>
                <c:pt idx="29">
                  <c:v>Y2028Q2</c:v>
                </c:pt>
              </c:strCache>
            </c:strRef>
          </c:cat>
          <c:val>
            <c:numRef>
              <c:f>'quarterly forecast'!$C$2:$C$31</c:f>
              <c:numCache>
                <c:formatCode>_-[$$-409]* #,##0.00_ ;_-[$$-409]* \-#,##0.00\ ;_-[$$-409]* "-"??_ ;_-@_ </c:formatCode>
                <c:ptCount val="30"/>
                <c:pt idx="19">
                  <c:v>125.86</c:v>
                </c:pt>
                <c:pt idx="20">
                  <c:v>105.71713280516315</c:v>
                </c:pt>
                <c:pt idx="21">
                  <c:v>101.10463154519383</c:v>
                </c:pt>
                <c:pt idx="22">
                  <c:v>101.91804226985843</c:v>
                </c:pt>
                <c:pt idx="23">
                  <c:v>101.79025672200171</c:v>
                </c:pt>
                <c:pt idx="24">
                  <c:v>129.77826541700753</c:v>
                </c:pt>
                <c:pt idx="25">
                  <c:v>99.62662382449605</c:v>
                </c:pt>
                <c:pt idx="26">
                  <c:v>95.014122564526758</c:v>
                </c:pt>
                <c:pt idx="27">
                  <c:v>95.827533289191351</c:v>
                </c:pt>
                <c:pt idx="28">
                  <c:v>95.699747741334633</c:v>
                </c:pt>
                <c:pt idx="29">
                  <c:v>123.68775643634046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C-4BC4-A9A7-F9189860045A}"/>
            </c:ext>
          </c:extLst>
        </c:ser>
        <c:ser>
          <c:idx val="2"/>
          <c:order val="2"/>
          <c:tx>
            <c:strRef>
              <c:f>'quarterly forecast'!$D$1</c:f>
              <c:strCache>
                <c:ptCount val="1"/>
                <c:pt idx="0">
                  <c:v>Lower Confidence Bound(revenue)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'quarterly forecast'!$G$2:$G$31</c:f>
              <c:strCache>
                <c:ptCount val="3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  <c:pt idx="20">
                  <c:v>Y2026Q1</c:v>
                </c:pt>
                <c:pt idx="21">
                  <c:v>Y2026Q2</c:v>
                </c:pt>
                <c:pt idx="22">
                  <c:v>Y2026Q3</c:v>
                </c:pt>
                <c:pt idx="23">
                  <c:v>Y2026Q4</c:v>
                </c:pt>
                <c:pt idx="24">
                  <c:v>Y2027Q1</c:v>
                </c:pt>
                <c:pt idx="25">
                  <c:v>Y2027Q2</c:v>
                </c:pt>
                <c:pt idx="26">
                  <c:v>Y2027Q3</c:v>
                </c:pt>
                <c:pt idx="27">
                  <c:v>Y2027Q4</c:v>
                </c:pt>
                <c:pt idx="28">
                  <c:v>Y2028Q1</c:v>
                </c:pt>
                <c:pt idx="29">
                  <c:v>Y2028Q2</c:v>
                </c:pt>
              </c:strCache>
            </c:strRef>
          </c:cat>
          <c:val>
            <c:numRef>
              <c:f>'quarterly forecast'!$D$2:$D$31</c:f>
              <c:numCache>
                <c:formatCode>General</c:formatCode>
                <c:ptCount val="30"/>
                <c:pt idx="19" formatCode="0.00">
                  <c:v>125.86</c:v>
                </c:pt>
                <c:pt idx="20" formatCode="0.00">
                  <c:v>94.741336840220512</c:v>
                </c:pt>
                <c:pt idx="21" formatCode="0.00">
                  <c:v>89.791039224415272</c:v>
                </c:pt>
                <c:pt idx="22" formatCode="0.00">
                  <c:v>90.027594980728949</c:v>
                </c:pt>
                <c:pt idx="23" formatCode="0.00">
                  <c:v>89.050658598644105</c:v>
                </c:pt>
                <c:pt idx="24" formatCode="0.00">
                  <c:v>115.90691333062844</c:v>
                </c:pt>
                <c:pt idx="25" formatCode="0.00">
                  <c:v>83.943645580751735</c:v>
                </c:pt>
                <c:pt idx="26" formatCode="0.00">
                  <c:v>77.708135031790519</c:v>
                </c:pt>
                <c:pt idx="27" formatCode="0.00">
                  <c:v>76.663490731527105</c:v>
                </c:pt>
                <c:pt idx="28" formatCode="0.00">
                  <c:v>74.464895698614029</c:v>
                </c:pt>
                <c:pt idx="29" formatCode="0.00">
                  <c:v>100.18997752997842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C-4BC4-A9A7-F9189860045A}"/>
            </c:ext>
          </c:extLst>
        </c:ser>
        <c:ser>
          <c:idx val="3"/>
          <c:order val="3"/>
          <c:tx>
            <c:strRef>
              <c:f>'quarterly forecast'!$E$1</c:f>
              <c:strCache>
                <c:ptCount val="1"/>
                <c:pt idx="0">
                  <c:v>Upper Confidence Bound(revenue)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'quarterly forecast'!$G$2:$G$31</c:f>
              <c:strCache>
                <c:ptCount val="30"/>
                <c:pt idx="0">
                  <c:v>Y2021Q1</c:v>
                </c:pt>
                <c:pt idx="1">
                  <c:v>Y2021Q2</c:v>
                </c:pt>
                <c:pt idx="2">
                  <c:v>Y2021Q3</c:v>
                </c:pt>
                <c:pt idx="3">
                  <c:v>Y2021Q4</c:v>
                </c:pt>
                <c:pt idx="4">
                  <c:v>Y2022Q1</c:v>
                </c:pt>
                <c:pt idx="5">
                  <c:v>Y2022Q2</c:v>
                </c:pt>
                <c:pt idx="6">
                  <c:v>Y2022Q3</c:v>
                </c:pt>
                <c:pt idx="7">
                  <c:v>Y2022Q4</c:v>
                </c:pt>
                <c:pt idx="8">
                  <c:v>Y2023Q1</c:v>
                </c:pt>
                <c:pt idx="9">
                  <c:v>Y2023Q2</c:v>
                </c:pt>
                <c:pt idx="10">
                  <c:v>Y2023Q3</c:v>
                </c:pt>
                <c:pt idx="11">
                  <c:v>Y2023Q4</c:v>
                </c:pt>
                <c:pt idx="12">
                  <c:v>Y2024Q1</c:v>
                </c:pt>
                <c:pt idx="13">
                  <c:v>Y2024Q2</c:v>
                </c:pt>
                <c:pt idx="14">
                  <c:v>Y2024Q3</c:v>
                </c:pt>
                <c:pt idx="15">
                  <c:v>Y2024Q4</c:v>
                </c:pt>
                <c:pt idx="16">
                  <c:v>Y2025Q1</c:v>
                </c:pt>
                <c:pt idx="17">
                  <c:v>Y2025Q2</c:v>
                </c:pt>
                <c:pt idx="18">
                  <c:v>Y2025Q3</c:v>
                </c:pt>
                <c:pt idx="19">
                  <c:v>Y2025Q4</c:v>
                </c:pt>
                <c:pt idx="20">
                  <c:v>Y2026Q1</c:v>
                </c:pt>
                <c:pt idx="21">
                  <c:v>Y2026Q2</c:v>
                </c:pt>
                <c:pt idx="22">
                  <c:v>Y2026Q3</c:v>
                </c:pt>
                <c:pt idx="23">
                  <c:v>Y2026Q4</c:v>
                </c:pt>
                <c:pt idx="24">
                  <c:v>Y2027Q1</c:v>
                </c:pt>
                <c:pt idx="25">
                  <c:v>Y2027Q2</c:v>
                </c:pt>
                <c:pt idx="26">
                  <c:v>Y2027Q3</c:v>
                </c:pt>
                <c:pt idx="27">
                  <c:v>Y2027Q4</c:v>
                </c:pt>
                <c:pt idx="28">
                  <c:v>Y2028Q1</c:v>
                </c:pt>
                <c:pt idx="29">
                  <c:v>Y2028Q2</c:v>
                </c:pt>
              </c:strCache>
            </c:strRef>
          </c:cat>
          <c:val>
            <c:numRef>
              <c:f>'quarterly forecast'!$E$2:$E$31</c:f>
              <c:numCache>
                <c:formatCode>General</c:formatCode>
                <c:ptCount val="30"/>
                <c:pt idx="19" formatCode="0.00">
                  <c:v>125.86</c:v>
                </c:pt>
                <c:pt idx="20" formatCode="0.00">
                  <c:v>116.69292877010578</c:v>
                </c:pt>
                <c:pt idx="21" formatCode="0.00">
                  <c:v>112.41822386597238</c:v>
                </c:pt>
                <c:pt idx="22" formatCode="0.00">
                  <c:v>113.80848955898792</c:v>
                </c:pt>
                <c:pt idx="23" formatCode="0.00">
                  <c:v>114.52985484535932</c:v>
                </c:pt>
                <c:pt idx="24" formatCode="0.00">
                  <c:v>143.64961750338662</c:v>
                </c:pt>
                <c:pt idx="25" formatCode="0.00">
                  <c:v>115.30960206824037</c:v>
                </c:pt>
                <c:pt idx="26" formatCode="0.00">
                  <c:v>112.320110097263</c:v>
                </c:pt>
                <c:pt idx="27" formatCode="0.00">
                  <c:v>114.9915758468556</c:v>
                </c:pt>
                <c:pt idx="28" formatCode="0.00">
                  <c:v>116.93459978405524</c:v>
                </c:pt>
                <c:pt idx="29" formatCode="0.00">
                  <c:v>147.18553534270251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C-4BC4-A9A7-F91898600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669951"/>
        <c:axId val="1675675231"/>
      </c:lineChart>
      <c:catAx>
        <c:axId val="16756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675675231"/>
        <c:crosses val="autoZero"/>
        <c:auto val="1"/>
        <c:lblAlgn val="ctr"/>
        <c:lblOffset val="100"/>
        <c:noMultiLvlLbl val="0"/>
      </c:catAx>
      <c:valAx>
        <c:axId val="16756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6756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Readex Pro" pitchFamily="2" charset="-78"/>
              <a:ea typeface="+mn-ea"/>
              <a:cs typeface="Readex Pro" pitchFamily="2" charset="-78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 forecast'!$B$1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forecast'!$G$2:$G$91</c:f>
              <c:strCache>
                <c:ptCount val="90"/>
                <c:pt idx="0">
                  <c:v>Y2021M1</c:v>
                </c:pt>
                <c:pt idx="1">
                  <c:v>Y2021M2</c:v>
                </c:pt>
                <c:pt idx="2">
                  <c:v>Y2021M3</c:v>
                </c:pt>
                <c:pt idx="3">
                  <c:v>Y2021M4</c:v>
                </c:pt>
                <c:pt idx="4">
                  <c:v>Y2021M5</c:v>
                </c:pt>
                <c:pt idx="5">
                  <c:v>Y2021M6</c:v>
                </c:pt>
                <c:pt idx="6">
                  <c:v>Y2021M7</c:v>
                </c:pt>
                <c:pt idx="7">
                  <c:v>Y2021M8</c:v>
                </c:pt>
                <c:pt idx="8">
                  <c:v>Y2021M9</c:v>
                </c:pt>
                <c:pt idx="9">
                  <c:v>Y2021M10</c:v>
                </c:pt>
                <c:pt idx="10">
                  <c:v>Y2021M11</c:v>
                </c:pt>
                <c:pt idx="11">
                  <c:v>Y2021M12</c:v>
                </c:pt>
                <c:pt idx="12">
                  <c:v>Y2022M1</c:v>
                </c:pt>
                <c:pt idx="13">
                  <c:v>Y2022M2</c:v>
                </c:pt>
                <c:pt idx="14">
                  <c:v>Y2022M3</c:v>
                </c:pt>
                <c:pt idx="15">
                  <c:v>Y2022M4</c:v>
                </c:pt>
                <c:pt idx="16">
                  <c:v>Y2022M5</c:v>
                </c:pt>
                <c:pt idx="17">
                  <c:v>Y2022M6</c:v>
                </c:pt>
                <c:pt idx="18">
                  <c:v>Y2022M7</c:v>
                </c:pt>
                <c:pt idx="19">
                  <c:v>Y2022M8</c:v>
                </c:pt>
                <c:pt idx="20">
                  <c:v>Y2022M9</c:v>
                </c:pt>
                <c:pt idx="21">
                  <c:v>Y2022M10</c:v>
                </c:pt>
                <c:pt idx="22">
                  <c:v>Y2022M11</c:v>
                </c:pt>
                <c:pt idx="23">
                  <c:v>Y2022M12</c:v>
                </c:pt>
                <c:pt idx="24">
                  <c:v>Y2023M1</c:v>
                </c:pt>
                <c:pt idx="25">
                  <c:v>Y2023M2</c:v>
                </c:pt>
                <c:pt idx="26">
                  <c:v>Y2023M3</c:v>
                </c:pt>
                <c:pt idx="27">
                  <c:v>Y2023M4</c:v>
                </c:pt>
                <c:pt idx="28">
                  <c:v>Y2023M5</c:v>
                </c:pt>
                <c:pt idx="29">
                  <c:v>Y2023M6</c:v>
                </c:pt>
                <c:pt idx="30">
                  <c:v>Y2023M7</c:v>
                </c:pt>
                <c:pt idx="31">
                  <c:v>Y2023M8</c:v>
                </c:pt>
                <c:pt idx="32">
                  <c:v>Y2023M9</c:v>
                </c:pt>
                <c:pt idx="33">
                  <c:v>Y2023M10</c:v>
                </c:pt>
                <c:pt idx="34">
                  <c:v>Y2023M11</c:v>
                </c:pt>
                <c:pt idx="35">
                  <c:v>Y2023M12</c:v>
                </c:pt>
                <c:pt idx="36">
                  <c:v>Y2024M1</c:v>
                </c:pt>
                <c:pt idx="37">
                  <c:v>Y2024M2</c:v>
                </c:pt>
                <c:pt idx="38">
                  <c:v>Y2024M3</c:v>
                </c:pt>
                <c:pt idx="39">
                  <c:v>Y2024M4</c:v>
                </c:pt>
                <c:pt idx="40">
                  <c:v>Y2024M5</c:v>
                </c:pt>
                <c:pt idx="41">
                  <c:v>Y2024M6</c:v>
                </c:pt>
                <c:pt idx="42">
                  <c:v>Y2024M7</c:v>
                </c:pt>
                <c:pt idx="43">
                  <c:v>Y2024M8</c:v>
                </c:pt>
                <c:pt idx="44">
                  <c:v>Y2024M9</c:v>
                </c:pt>
                <c:pt idx="45">
                  <c:v>Y2024M10</c:v>
                </c:pt>
                <c:pt idx="46">
                  <c:v>Y2024M11</c:v>
                </c:pt>
                <c:pt idx="47">
                  <c:v>Y2024M12</c:v>
                </c:pt>
                <c:pt idx="48">
                  <c:v>Y2025M1</c:v>
                </c:pt>
                <c:pt idx="49">
                  <c:v>Y2025M2</c:v>
                </c:pt>
                <c:pt idx="50">
                  <c:v>Y2025M3</c:v>
                </c:pt>
                <c:pt idx="51">
                  <c:v>Y2025M4</c:v>
                </c:pt>
                <c:pt idx="52">
                  <c:v>Y2025M5</c:v>
                </c:pt>
                <c:pt idx="53">
                  <c:v>Y2025M6</c:v>
                </c:pt>
                <c:pt idx="54">
                  <c:v>Y2025M7</c:v>
                </c:pt>
                <c:pt idx="55">
                  <c:v>Y2025M8</c:v>
                </c:pt>
                <c:pt idx="56">
                  <c:v>Y2025M9</c:v>
                </c:pt>
                <c:pt idx="57">
                  <c:v>Y2025M10</c:v>
                </c:pt>
                <c:pt idx="58">
                  <c:v>Y2025M11</c:v>
                </c:pt>
                <c:pt idx="59">
                  <c:v>Y2025M12</c:v>
                </c:pt>
                <c:pt idx="60">
                  <c:v>Y2026M1</c:v>
                </c:pt>
                <c:pt idx="61">
                  <c:v>Y2026M2</c:v>
                </c:pt>
                <c:pt idx="62">
                  <c:v>Y2026M3</c:v>
                </c:pt>
                <c:pt idx="63">
                  <c:v>Y2026M4</c:v>
                </c:pt>
                <c:pt idx="64">
                  <c:v>Y2026M5</c:v>
                </c:pt>
                <c:pt idx="65">
                  <c:v>Y2026M6</c:v>
                </c:pt>
                <c:pt idx="66">
                  <c:v>Y2026M7</c:v>
                </c:pt>
                <c:pt idx="67">
                  <c:v>Y2026M8</c:v>
                </c:pt>
                <c:pt idx="68">
                  <c:v>Y2026M9</c:v>
                </c:pt>
                <c:pt idx="69">
                  <c:v>Y2026M10</c:v>
                </c:pt>
                <c:pt idx="70">
                  <c:v>Y2026M11</c:v>
                </c:pt>
                <c:pt idx="71">
                  <c:v>Y2026M12</c:v>
                </c:pt>
                <c:pt idx="72">
                  <c:v>Y2027M1</c:v>
                </c:pt>
                <c:pt idx="73">
                  <c:v>Y2027M2</c:v>
                </c:pt>
                <c:pt idx="74">
                  <c:v>Y2027M3</c:v>
                </c:pt>
                <c:pt idx="75">
                  <c:v>Y2027M4</c:v>
                </c:pt>
                <c:pt idx="76">
                  <c:v>Y2027M5</c:v>
                </c:pt>
                <c:pt idx="77">
                  <c:v>Y2027M6</c:v>
                </c:pt>
                <c:pt idx="78">
                  <c:v>Y2027M7</c:v>
                </c:pt>
                <c:pt idx="79">
                  <c:v>Y2027M8</c:v>
                </c:pt>
                <c:pt idx="80">
                  <c:v>Y2027M9</c:v>
                </c:pt>
                <c:pt idx="81">
                  <c:v>Y2027M10</c:v>
                </c:pt>
                <c:pt idx="82">
                  <c:v>Y2027M11</c:v>
                </c:pt>
                <c:pt idx="83">
                  <c:v>Y2027M12</c:v>
                </c:pt>
                <c:pt idx="84">
                  <c:v>Y2028M1</c:v>
                </c:pt>
                <c:pt idx="85">
                  <c:v>Y2028M2</c:v>
                </c:pt>
                <c:pt idx="86">
                  <c:v>Y2028M3</c:v>
                </c:pt>
                <c:pt idx="87">
                  <c:v>Y2028M4</c:v>
                </c:pt>
                <c:pt idx="88">
                  <c:v>Y2028M5</c:v>
                </c:pt>
                <c:pt idx="89">
                  <c:v>Y2028M6</c:v>
                </c:pt>
              </c:strCache>
            </c:strRef>
          </c:cat>
          <c:val>
            <c:numRef>
              <c:f>'monthly forecast'!$B$2:$B$91</c:f>
              <c:numCache>
                <c:formatCode>[$$-409]#,##0.00</c:formatCode>
                <c:ptCount val="90"/>
                <c:pt idx="0">
                  <c:v>35.64</c:v>
                </c:pt>
                <c:pt idx="1">
                  <c:v>37.619999999999997</c:v>
                </c:pt>
                <c:pt idx="2">
                  <c:v>37.619999999999997</c:v>
                </c:pt>
                <c:pt idx="3">
                  <c:v>37.619999999999997</c:v>
                </c:pt>
                <c:pt idx="4">
                  <c:v>37.619999999999997</c:v>
                </c:pt>
                <c:pt idx="5">
                  <c:v>37.619999999999997</c:v>
                </c:pt>
                <c:pt idx="6">
                  <c:v>37.619999999999997</c:v>
                </c:pt>
                <c:pt idx="7">
                  <c:v>37.619999999999997</c:v>
                </c:pt>
                <c:pt idx="8">
                  <c:v>37.619999999999997</c:v>
                </c:pt>
                <c:pt idx="9">
                  <c:v>37.619999999999997</c:v>
                </c:pt>
                <c:pt idx="10">
                  <c:v>37.619999999999997</c:v>
                </c:pt>
                <c:pt idx="11">
                  <c:v>37.619999999999997</c:v>
                </c:pt>
                <c:pt idx="12">
                  <c:v>52.62</c:v>
                </c:pt>
                <c:pt idx="13">
                  <c:v>46.62</c:v>
                </c:pt>
                <c:pt idx="14">
                  <c:v>44.62</c:v>
                </c:pt>
                <c:pt idx="15">
                  <c:v>37.619999999999997</c:v>
                </c:pt>
                <c:pt idx="16">
                  <c:v>37.619999999999997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36.630000000000003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  <c:pt idx="24">
                  <c:v>37.619999999999997</c:v>
                </c:pt>
                <c:pt idx="25">
                  <c:v>37.619999999999997</c:v>
                </c:pt>
                <c:pt idx="26">
                  <c:v>37.619999999999997</c:v>
                </c:pt>
                <c:pt idx="27">
                  <c:v>51.62</c:v>
                </c:pt>
                <c:pt idx="28">
                  <c:v>42.62</c:v>
                </c:pt>
                <c:pt idx="29">
                  <c:v>50.62</c:v>
                </c:pt>
                <c:pt idx="30">
                  <c:v>37.619999999999997</c:v>
                </c:pt>
                <c:pt idx="31">
                  <c:v>37.619999999999997</c:v>
                </c:pt>
                <c:pt idx="32">
                  <c:v>37.619999999999997</c:v>
                </c:pt>
                <c:pt idx="33">
                  <c:v>37.619999999999997</c:v>
                </c:pt>
                <c:pt idx="34">
                  <c:v>23.76</c:v>
                </c:pt>
                <c:pt idx="35">
                  <c:v>37.619999999999997</c:v>
                </c:pt>
                <c:pt idx="36">
                  <c:v>37.619999999999997</c:v>
                </c:pt>
                <c:pt idx="37">
                  <c:v>37.619999999999997</c:v>
                </c:pt>
                <c:pt idx="38">
                  <c:v>37.619999999999997</c:v>
                </c:pt>
                <c:pt idx="39">
                  <c:v>37.619999999999997</c:v>
                </c:pt>
                <c:pt idx="40">
                  <c:v>37.619999999999997</c:v>
                </c:pt>
                <c:pt idx="41">
                  <c:v>37.619999999999997</c:v>
                </c:pt>
                <c:pt idx="42">
                  <c:v>39.619999999999997</c:v>
                </c:pt>
                <c:pt idx="43">
                  <c:v>47.62</c:v>
                </c:pt>
                <c:pt idx="44">
                  <c:v>46.71</c:v>
                </c:pt>
                <c:pt idx="45">
                  <c:v>42.62</c:v>
                </c:pt>
                <c:pt idx="46">
                  <c:v>37.619999999999997</c:v>
                </c:pt>
                <c:pt idx="47">
                  <c:v>37.619999999999997</c:v>
                </c:pt>
                <c:pt idx="48">
                  <c:v>37.619999999999997</c:v>
                </c:pt>
                <c:pt idx="49">
                  <c:v>27.72</c:v>
                </c:pt>
                <c:pt idx="50">
                  <c:v>37.619999999999997</c:v>
                </c:pt>
                <c:pt idx="51">
                  <c:v>33.659999999999997</c:v>
                </c:pt>
                <c:pt idx="52">
                  <c:v>37.619999999999997</c:v>
                </c:pt>
                <c:pt idx="53">
                  <c:v>37.619999999999997</c:v>
                </c:pt>
                <c:pt idx="54">
                  <c:v>37.619999999999997</c:v>
                </c:pt>
                <c:pt idx="55">
                  <c:v>37.619999999999997</c:v>
                </c:pt>
                <c:pt idx="56">
                  <c:v>37.619999999999997</c:v>
                </c:pt>
                <c:pt idx="57">
                  <c:v>37.619999999999997</c:v>
                </c:pt>
                <c:pt idx="58">
                  <c:v>49.62</c:v>
                </c:pt>
                <c:pt idx="59">
                  <c:v>38.619999999999997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4-42B7-AEDE-C535F13AF7EB}"/>
            </c:ext>
          </c:extLst>
        </c:ser>
        <c:ser>
          <c:idx val="1"/>
          <c:order val="1"/>
          <c:tx>
            <c:strRef>
              <c:f>'monthly forecast'!$C$1</c:f>
              <c:strCache>
                <c:ptCount val="1"/>
                <c:pt idx="0">
                  <c:v>Forecast(Revenue)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forecast'!$G$2:$G$91</c:f>
              <c:strCache>
                <c:ptCount val="90"/>
                <c:pt idx="0">
                  <c:v>Y2021M1</c:v>
                </c:pt>
                <c:pt idx="1">
                  <c:v>Y2021M2</c:v>
                </c:pt>
                <c:pt idx="2">
                  <c:v>Y2021M3</c:v>
                </c:pt>
                <c:pt idx="3">
                  <c:v>Y2021M4</c:v>
                </c:pt>
                <c:pt idx="4">
                  <c:v>Y2021M5</c:v>
                </c:pt>
                <c:pt idx="5">
                  <c:v>Y2021M6</c:v>
                </c:pt>
                <c:pt idx="6">
                  <c:v>Y2021M7</c:v>
                </c:pt>
                <c:pt idx="7">
                  <c:v>Y2021M8</c:v>
                </c:pt>
                <c:pt idx="8">
                  <c:v>Y2021M9</c:v>
                </c:pt>
                <c:pt idx="9">
                  <c:v>Y2021M10</c:v>
                </c:pt>
                <c:pt idx="10">
                  <c:v>Y2021M11</c:v>
                </c:pt>
                <c:pt idx="11">
                  <c:v>Y2021M12</c:v>
                </c:pt>
                <c:pt idx="12">
                  <c:v>Y2022M1</c:v>
                </c:pt>
                <c:pt idx="13">
                  <c:v>Y2022M2</c:v>
                </c:pt>
                <c:pt idx="14">
                  <c:v>Y2022M3</c:v>
                </c:pt>
                <c:pt idx="15">
                  <c:v>Y2022M4</c:v>
                </c:pt>
                <c:pt idx="16">
                  <c:v>Y2022M5</c:v>
                </c:pt>
                <c:pt idx="17">
                  <c:v>Y2022M6</c:v>
                </c:pt>
                <c:pt idx="18">
                  <c:v>Y2022M7</c:v>
                </c:pt>
                <c:pt idx="19">
                  <c:v>Y2022M8</c:v>
                </c:pt>
                <c:pt idx="20">
                  <c:v>Y2022M9</c:v>
                </c:pt>
                <c:pt idx="21">
                  <c:v>Y2022M10</c:v>
                </c:pt>
                <c:pt idx="22">
                  <c:v>Y2022M11</c:v>
                </c:pt>
                <c:pt idx="23">
                  <c:v>Y2022M12</c:v>
                </c:pt>
                <c:pt idx="24">
                  <c:v>Y2023M1</c:v>
                </c:pt>
                <c:pt idx="25">
                  <c:v>Y2023M2</c:v>
                </c:pt>
                <c:pt idx="26">
                  <c:v>Y2023M3</c:v>
                </c:pt>
                <c:pt idx="27">
                  <c:v>Y2023M4</c:v>
                </c:pt>
                <c:pt idx="28">
                  <c:v>Y2023M5</c:v>
                </c:pt>
                <c:pt idx="29">
                  <c:v>Y2023M6</c:v>
                </c:pt>
                <c:pt idx="30">
                  <c:v>Y2023M7</c:v>
                </c:pt>
                <c:pt idx="31">
                  <c:v>Y2023M8</c:v>
                </c:pt>
                <c:pt idx="32">
                  <c:v>Y2023M9</c:v>
                </c:pt>
                <c:pt idx="33">
                  <c:v>Y2023M10</c:v>
                </c:pt>
                <c:pt idx="34">
                  <c:v>Y2023M11</c:v>
                </c:pt>
                <c:pt idx="35">
                  <c:v>Y2023M12</c:v>
                </c:pt>
                <c:pt idx="36">
                  <c:v>Y2024M1</c:v>
                </c:pt>
                <c:pt idx="37">
                  <c:v>Y2024M2</c:v>
                </c:pt>
                <c:pt idx="38">
                  <c:v>Y2024M3</c:v>
                </c:pt>
                <c:pt idx="39">
                  <c:v>Y2024M4</c:v>
                </c:pt>
                <c:pt idx="40">
                  <c:v>Y2024M5</c:v>
                </c:pt>
                <c:pt idx="41">
                  <c:v>Y2024M6</c:v>
                </c:pt>
                <c:pt idx="42">
                  <c:v>Y2024M7</c:v>
                </c:pt>
                <c:pt idx="43">
                  <c:v>Y2024M8</c:v>
                </c:pt>
                <c:pt idx="44">
                  <c:v>Y2024M9</c:v>
                </c:pt>
                <c:pt idx="45">
                  <c:v>Y2024M10</c:v>
                </c:pt>
                <c:pt idx="46">
                  <c:v>Y2024M11</c:v>
                </c:pt>
                <c:pt idx="47">
                  <c:v>Y2024M12</c:v>
                </c:pt>
                <c:pt idx="48">
                  <c:v>Y2025M1</c:v>
                </c:pt>
                <c:pt idx="49">
                  <c:v>Y2025M2</c:v>
                </c:pt>
                <c:pt idx="50">
                  <c:v>Y2025M3</c:v>
                </c:pt>
                <c:pt idx="51">
                  <c:v>Y2025M4</c:v>
                </c:pt>
                <c:pt idx="52">
                  <c:v>Y2025M5</c:v>
                </c:pt>
                <c:pt idx="53">
                  <c:v>Y2025M6</c:v>
                </c:pt>
                <c:pt idx="54">
                  <c:v>Y2025M7</c:v>
                </c:pt>
                <c:pt idx="55">
                  <c:v>Y2025M8</c:v>
                </c:pt>
                <c:pt idx="56">
                  <c:v>Y2025M9</c:v>
                </c:pt>
                <c:pt idx="57">
                  <c:v>Y2025M10</c:v>
                </c:pt>
                <c:pt idx="58">
                  <c:v>Y2025M11</c:v>
                </c:pt>
                <c:pt idx="59">
                  <c:v>Y2025M12</c:v>
                </c:pt>
                <c:pt idx="60">
                  <c:v>Y2026M1</c:v>
                </c:pt>
                <c:pt idx="61">
                  <c:v>Y2026M2</c:v>
                </c:pt>
                <c:pt idx="62">
                  <c:v>Y2026M3</c:v>
                </c:pt>
                <c:pt idx="63">
                  <c:v>Y2026M4</c:v>
                </c:pt>
                <c:pt idx="64">
                  <c:v>Y2026M5</c:v>
                </c:pt>
                <c:pt idx="65">
                  <c:v>Y2026M6</c:v>
                </c:pt>
                <c:pt idx="66">
                  <c:v>Y2026M7</c:v>
                </c:pt>
                <c:pt idx="67">
                  <c:v>Y2026M8</c:v>
                </c:pt>
                <c:pt idx="68">
                  <c:v>Y2026M9</c:v>
                </c:pt>
                <c:pt idx="69">
                  <c:v>Y2026M10</c:v>
                </c:pt>
                <c:pt idx="70">
                  <c:v>Y2026M11</c:v>
                </c:pt>
                <c:pt idx="71">
                  <c:v>Y2026M12</c:v>
                </c:pt>
                <c:pt idx="72">
                  <c:v>Y2027M1</c:v>
                </c:pt>
                <c:pt idx="73">
                  <c:v>Y2027M2</c:v>
                </c:pt>
                <c:pt idx="74">
                  <c:v>Y2027M3</c:v>
                </c:pt>
                <c:pt idx="75">
                  <c:v>Y2027M4</c:v>
                </c:pt>
                <c:pt idx="76">
                  <c:v>Y2027M5</c:v>
                </c:pt>
                <c:pt idx="77">
                  <c:v>Y2027M6</c:v>
                </c:pt>
                <c:pt idx="78">
                  <c:v>Y2027M7</c:v>
                </c:pt>
                <c:pt idx="79">
                  <c:v>Y2027M8</c:v>
                </c:pt>
                <c:pt idx="80">
                  <c:v>Y2027M9</c:v>
                </c:pt>
                <c:pt idx="81">
                  <c:v>Y2027M10</c:v>
                </c:pt>
                <c:pt idx="82">
                  <c:v>Y2027M11</c:v>
                </c:pt>
                <c:pt idx="83">
                  <c:v>Y2027M12</c:v>
                </c:pt>
                <c:pt idx="84">
                  <c:v>Y2028M1</c:v>
                </c:pt>
                <c:pt idx="85">
                  <c:v>Y2028M2</c:v>
                </c:pt>
                <c:pt idx="86">
                  <c:v>Y2028M3</c:v>
                </c:pt>
                <c:pt idx="87">
                  <c:v>Y2028M4</c:v>
                </c:pt>
                <c:pt idx="88">
                  <c:v>Y2028M5</c:v>
                </c:pt>
                <c:pt idx="89">
                  <c:v>Y2028M6</c:v>
                </c:pt>
              </c:strCache>
            </c:strRef>
          </c:cat>
          <c:val>
            <c:numRef>
              <c:f>'monthly forecast'!$C$2:$C$91</c:f>
              <c:numCache>
                <c:formatCode>General</c:formatCode>
                <c:ptCount val="90"/>
                <c:pt idx="59" formatCode="[$$-409]#,##0.00">
                  <c:v>38.619999999999997</c:v>
                </c:pt>
                <c:pt idx="60" formatCode="[$$-409]#,##0.00">
                  <c:v>35.219913804817111</c:v>
                </c:pt>
                <c:pt idx="61" formatCode="[$$-409]#,##0.00">
                  <c:v>35.177190476435108</c:v>
                </c:pt>
                <c:pt idx="62" formatCode="[$$-409]#,##0.00">
                  <c:v>35.137956546621901</c:v>
                </c:pt>
                <c:pt idx="63" formatCode="[$$-409]#,##0.00">
                  <c:v>35.098745775645106</c:v>
                </c:pt>
                <c:pt idx="64" formatCode="[$$-409]#,##0.00">
                  <c:v>28.581690440222506</c:v>
                </c:pt>
                <c:pt idx="65" formatCode="[$$-409]#,##0.00">
                  <c:v>34.84150605084892</c:v>
                </c:pt>
                <c:pt idx="66" formatCode="[$$-409]#,##0.00">
                  <c:v>34.649213175783963</c:v>
                </c:pt>
                <c:pt idx="67" formatCode="[$$-409]#,##0.00">
                  <c:v>34.498521980611102</c:v>
                </c:pt>
                <c:pt idx="68" formatCode="[$$-409]#,##0.00">
                  <c:v>34.459147170101367</c:v>
                </c:pt>
                <c:pt idx="69" formatCode="[$$-409]#,##0.00">
                  <c:v>34.419812431357499</c:v>
                </c:pt>
                <c:pt idx="70" formatCode="[$$-409]#,##0.00">
                  <c:v>34.38051302429151</c:v>
                </c:pt>
                <c:pt idx="71" formatCode="[$$-409]#,##0.00">
                  <c:v>34.735663144655845</c:v>
                </c:pt>
                <c:pt idx="72" formatCode="[$$-409]#,##0.00">
                  <c:v>49.153200827040521</c:v>
                </c:pt>
                <c:pt idx="73" formatCode="[$$-409]#,##0.00">
                  <c:v>41.718297968392633</c:v>
                </c:pt>
                <c:pt idx="74" formatCode="[$$-409]#,##0.00">
                  <c:v>44.659960752460805</c:v>
                </c:pt>
                <c:pt idx="75" formatCode="[$$-409]#,##0.00">
                  <c:v>34.634464313033966</c:v>
                </c:pt>
                <c:pt idx="76" formatCode="[$$-409]#,##0.00">
                  <c:v>34.591740984651963</c:v>
                </c:pt>
                <c:pt idx="77" formatCode="[$$-409]#,##0.00">
                  <c:v>34.552507054838763</c:v>
                </c:pt>
                <c:pt idx="78" formatCode="[$$-409]#,##0.00">
                  <c:v>34.513296283861969</c:v>
                </c:pt>
                <c:pt idx="79" formatCode="[$$-409]#,##0.00">
                  <c:v>27.996240948439368</c:v>
                </c:pt>
                <c:pt idx="80" formatCode="[$$-409]#,##0.00">
                  <c:v>34.256056559065776</c:v>
                </c:pt>
                <c:pt idx="81" formatCode="[$$-409]#,##0.00">
                  <c:v>34.063763684000818</c:v>
                </c:pt>
                <c:pt idx="82" formatCode="[$$-409]#,##0.00">
                  <c:v>33.913072488827957</c:v>
                </c:pt>
                <c:pt idx="83" formatCode="[$$-409]#,##0.00">
                  <c:v>33.87369767831823</c:v>
                </c:pt>
                <c:pt idx="84" formatCode="[$$-409]#,##0.00">
                  <c:v>33.834362939574362</c:v>
                </c:pt>
                <c:pt idx="85" formatCode="[$$-409]#,##0.00">
                  <c:v>33.795063532508372</c:v>
                </c:pt>
                <c:pt idx="86" formatCode="[$$-409]#,##0.00">
                  <c:v>34.150213652872701</c:v>
                </c:pt>
                <c:pt idx="87" formatCode="[$$-409]#,##0.00">
                  <c:v>48.567751335257384</c:v>
                </c:pt>
                <c:pt idx="88" formatCode="[$$-409]#,##0.00">
                  <c:v>41.132848476609489</c:v>
                </c:pt>
                <c:pt idx="89" formatCode="[$$-409]#,##0.00">
                  <c:v>44.074511260677667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4-42B7-AEDE-C535F13AF7EB}"/>
            </c:ext>
          </c:extLst>
        </c:ser>
        <c:ser>
          <c:idx val="2"/>
          <c:order val="2"/>
          <c:tx>
            <c:strRef>
              <c:f>'monthly forecast'!$D$1</c:f>
              <c:strCache>
                <c:ptCount val="1"/>
                <c:pt idx="0">
                  <c:v>Lower Confidence Bound(Revenue)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'monthly forecast'!$G$2:$G$91</c:f>
              <c:strCache>
                <c:ptCount val="90"/>
                <c:pt idx="0">
                  <c:v>Y2021M1</c:v>
                </c:pt>
                <c:pt idx="1">
                  <c:v>Y2021M2</c:v>
                </c:pt>
                <c:pt idx="2">
                  <c:v>Y2021M3</c:v>
                </c:pt>
                <c:pt idx="3">
                  <c:v>Y2021M4</c:v>
                </c:pt>
                <c:pt idx="4">
                  <c:v>Y2021M5</c:v>
                </c:pt>
                <c:pt idx="5">
                  <c:v>Y2021M6</c:v>
                </c:pt>
                <c:pt idx="6">
                  <c:v>Y2021M7</c:v>
                </c:pt>
                <c:pt idx="7">
                  <c:v>Y2021M8</c:v>
                </c:pt>
                <c:pt idx="8">
                  <c:v>Y2021M9</c:v>
                </c:pt>
                <c:pt idx="9">
                  <c:v>Y2021M10</c:v>
                </c:pt>
                <c:pt idx="10">
                  <c:v>Y2021M11</c:v>
                </c:pt>
                <c:pt idx="11">
                  <c:v>Y2021M12</c:v>
                </c:pt>
                <c:pt idx="12">
                  <c:v>Y2022M1</c:v>
                </c:pt>
                <c:pt idx="13">
                  <c:v>Y2022M2</c:v>
                </c:pt>
                <c:pt idx="14">
                  <c:v>Y2022M3</c:v>
                </c:pt>
                <c:pt idx="15">
                  <c:v>Y2022M4</c:v>
                </c:pt>
                <c:pt idx="16">
                  <c:v>Y2022M5</c:v>
                </c:pt>
                <c:pt idx="17">
                  <c:v>Y2022M6</c:v>
                </c:pt>
                <c:pt idx="18">
                  <c:v>Y2022M7</c:v>
                </c:pt>
                <c:pt idx="19">
                  <c:v>Y2022M8</c:v>
                </c:pt>
                <c:pt idx="20">
                  <c:v>Y2022M9</c:v>
                </c:pt>
                <c:pt idx="21">
                  <c:v>Y2022M10</c:v>
                </c:pt>
                <c:pt idx="22">
                  <c:v>Y2022M11</c:v>
                </c:pt>
                <c:pt idx="23">
                  <c:v>Y2022M12</c:v>
                </c:pt>
                <c:pt idx="24">
                  <c:v>Y2023M1</c:v>
                </c:pt>
                <c:pt idx="25">
                  <c:v>Y2023M2</c:v>
                </c:pt>
                <c:pt idx="26">
                  <c:v>Y2023M3</c:v>
                </c:pt>
                <c:pt idx="27">
                  <c:v>Y2023M4</c:v>
                </c:pt>
                <c:pt idx="28">
                  <c:v>Y2023M5</c:v>
                </c:pt>
                <c:pt idx="29">
                  <c:v>Y2023M6</c:v>
                </c:pt>
                <c:pt idx="30">
                  <c:v>Y2023M7</c:v>
                </c:pt>
                <c:pt idx="31">
                  <c:v>Y2023M8</c:v>
                </c:pt>
                <c:pt idx="32">
                  <c:v>Y2023M9</c:v>
                </c:pt>
                <c:pt idx="33">
                  <c:v>Y2023M10</c:v>
                </c:pt>
                <c:pt idx="34">
                  <c:v>Y2023M11</c:v>
                </c:pt>
                <c:pt idx="35">
                  <c:v>Y2023M12</c:v>
                </c:pt>
                <c:pt idx="36">
                  <c:v>Y2024M1</c:v>
                </c:pt>
                <c:pt idx="37">
                  <c:v>Y2024M2</c:v>
                </c:pt>
                <c:pt idx="38">
                  <c:v>Y2024M3</c:v>
                </c:pt>
                <c:pt idx="39">
                  <c:v>Y2024M4</c:v>
                </c:pt>
                <c:pt idx="40">
                  <c:v>Y2024M5</c:v>
                </c:pt>
                <c:pt idx="41">
                  <c:v>Y2024M6</c:v>
                </c:pt>
                <c:pt idx="42">
                  <c:v>Y2024M7</c:v>
                </c:pt>
                <c:pt idx="43">
                  <c:v>Y2024M8</c:v>
                </c:pt>
                <c:pt idx="44">
                  <c:v>Y2024M9</c:v>
                </c:pt>
                <c:pt idx="45">
                  <c:v>Y2024M10</c:v>
                </c:pt>
                <c:pt idx="46">
                  <c:v>Y2024M11</c:v>
                </c:pt>
                <c:pt idx="47">
                  <c:v>Y2024M12</c:v>
                </c:pt>
                <c:pt idx="48">
                  <c:v>Y2025M1</c:v>
                </c:pt>
                <c:pt idx="49">
                  <c:v>Y2025M2</c:v>
                </c:pt>
                <c:pt idx="50">
                  <c:v>Y2025M3</c:v>
                </c:pt>
                <c:pt idx="51">
                  <c:v>Y2025M4</c:v>
                </c:pt>
                <c:pt idx="52">
                  <c:v>Y2025M5</c:v>
                </c:pt>
                <c:pt idx="53">
                  <c:v>Y2025M6</c:v>
                </c:pt>
                <c:pt idx="54">
                  <c:v>Y2025M7</c:v>
                </c:pt>
                <c:pt idx="55">
                  <c:v>Y2025M8</c:v>
                </c:pt>
                <c:pt idx="56">
                  <c:v>Y2025M9</c:v>
                </c:pt>
                <c:pt idx="57">
                  <c:v>Y2025M10</c:v>
                </c:pt>
                <c:pt idx="58">
                  <c:v>Y2025M11</c:v>
                </c:pt>
                <c:pt idx="59">
                  <c:v>Y2025M12</c:v>
                </c:pt>
                <c:pt idx="60">
                  <c:v>Y2026M1</c:v>
                </c:pt>
                <c:pt idx="61">
                  <c:v>Y2026M2</c:v>
                </c:pt>
                <c:pt idx="62">
                  <c:v>Y2026M3</c:v>
                </c:pt>
                <c:pt idx="63">
                  <c:v>Y2026M4</c:v>
                </c:pt>
                <c:pt idx="64">
                  <c:v>Y2026M5</c:v>
                </c:pt>
                <c:pt idx="65">
                  <c:v>Y2026M6</c:v>
                </c:pt>
                <c:pt idx="66">
                  <c:v>Y2026M7</c:v>
                </c:pt>
                <c:pt idx="67">
                  <c:v>Y2026M8</c:v>
                </c:pt>
                <c:pt idx="68">
                  <c:v>Y2026M9</c:v>
                </c:pt>
                <c:pt idx="69">
                  <c:v>Y2026M10</c:v>
                </c:pt>
                <c:pt idx="70">
                  <c:v>Y2026M11</c:v>
                </c:pt>
                <c:pt idx="71">
                  <c:v>Y2026M12</c:v>
                </c:pt>
                <c:pt idx="72">
                  <c:v>Y2027M1</c:v>
                </c:pt>
                <c:pt idx="73">
                  <c:v>Y2027M2</c:v>
                </c:pt>
                <c:pt idx="74">
                  <c:v>Y2027M3</c:v>
                </c:pt>
                <c:pt idx="75">
                  <c:v>Y2027M4</c:v>
                </c:pt>
                <c:pt idx="76">
                  <c:v>Y2027M5</c:v>
                </c:pt>
                <c:pt idx="77">
                  <c:v>Y2027M6</c:v>
                </c:pt>
                <c:pt idx="78">
                  <c:v>Y2027M7</c:v>
                </c:pt>
                <c:pt idx="79">
                  <c:v>Y2027M8</c:v>
                </c:pt>
                <c:pt idx="80">
                  <c:v>Y2027M9</c:v>
                </c:pt>
                <c:pt idx="81">
                  <c:v>Y2027M10</c:v>
                </c:pt>
                <c:pt idx="82">
                  <c:v>Y2027M11</c:v>
                </c:pt>
                <c:pt idx="83">
                  <c:v>Y2027M12</c:v>
                </c:pt>
                <c:pt idx="84">
                  <c:v>Y2028M1</c:v>
                </c:pt>
                <c:pt idx="85">
                  <c:v>Y2028M2</c:v>
                </c:pt>
                <c:pt idx="86">
                  <c:v>Y2028M3</c:v>
                </c:pt>
                <c:pt idx="87">
                  <c:v>Y2028M4</c:v>
                </c:pt>
                <c:pt idx="88">
                  <c:v>Y2028M5</c:v>
                </c:pt>
                <c:pt idx="89">
                  <c:v>Y2028M6</c:v>
                </c:pt>
              </c:strCache>
            </c:strRef>
          </c:cat>
          <c:val>
            <c:numRef>
              <c:f>'monthly forecast'!$D$2:$D$91</c:f>
              <c:numCache>
                <c:formatCode>General</c:formatCode>
                <c:ptCount val="90"/>
                <c:pt idx="59" formatCode="[$$-409]#,##0.00">
                  <c:v>38.619999999999997</c:v>
                </c:pt>
                <c:pt idx="60" formatCode="[$$-409]#,##0.00">
                  <c:v>28.252828292600682</c:v>
                </c:pt>
                <c:pt idx="61" formatCode="[$$-409]#,##0.00">
                  <c:v>28.154143650499972</c:v>
                </c:pt>
                <c:pt idx="62" formatCode="[$$-409]#,##0.00">
                  <c:v>28.058516549308877</c:v>
                </c:pt>
                <c:pt idx="63" formatCode="[$$-409]#,##0.00">
                  <c:v>27.962484185433418</c:v>
                </c:pt>
                <c:pt idx="64" formatCode="[$$-409]#,##0.00">
                  <c:v>21.38818224011845</c:v>
                </c:pt>
                <c:pt idx="65" formatCode="[$$-409]#,##0.00">
                  <c:v>27.590329596009511</c:v>
                </c:pt>
                <c:pt idx="66" formatCode="[$$-409]#,##0.00">
                  <c:v>27.339950160455317</c:v>
                </c:pt>
                <c:pt idx="67" formatCode="[$$-409]#,##0.00">
                  <c:v>27.130757404457313</c:v>
                </c:pt>
                <c:pt idx="68" formatCode="[$$-409]#,##0.00">
                  <c:v>27.03246930399564</c:v>
                </c:pt>
                <c:pt idx="69" formatCode="[$$-409]#,##0.00">
                  <c:v>26.933812782703576</c:v>
                </c:pt>
                <c:pt idx="70" formatCode="[$$-409]#,##0.00">
                  <c:v>26.834786301939747</c:v>
                </c:pt>
                <c:pt idx="71" formatCode="[$$-409]#,##0.00">
                  <c:v>27.129807223474707</c:v>
                </c:pt>
                <c:pt idx="72" formatCode="[$$-409]#,##0.00">
                  <c:v>41.486816712200863</c:v>
                </c:pt>
                <c:pt idx="73" formatCode="[$$-409]#,##0.00">
                  <c:v>33.990989759418852</c:v>
                </c:pt>
                <c:pt idx="74" formatCode="[$$-409]#,##0.00">
                  <c:v>36.871335607099745</c:v>
                </c:pt>
                <c:pt idx="75" formatCode="[$$-409]#,##0.00">
                  <c:v>26.783257534987108</c:v>
                </c:pt>
                <c:pt idx="76" formatCode="[$$-409]#,##0.00">
                  <c:v>26.678447480152883</c:v>
                </c:pt>
                <c:pt idx="77" formatCode="[$$-409]#,##0.00">
                  <c:v>26.576742872956377</c:v>
                </c:pt>
                <c:pt idx="78" formatCode="[$$-409]#,##0.00">
                  <c:v>26.474680386696448</c:v>
                </c:pt>
                <c:pt idx="79" formatCode="[$$-409]#,##0.00">
                  <c:v>19.894395174765272</c:v>
                </c:pt>
                <c:pt idx="80" formatCode="[$$-409]#,##0.00">
                  <c:v>26.09060558803699</c:v>
                </c:pt>
                <c:pt idx="81" formatCode="[$$-409]#,##0.00">
                  <c:v>25.834334998949483</c:v>
                </c:pt>
                <c:pt idx="82" formatCode="[$$-409]#,##0.00">
                  <c:v>25.61929634118723</c:v>
                </c:pt>
                <c:pt idx="83" formatCode="[$$-409]#,##0.00">
                  <c:v>25.51520705169661</c:v>
                </c:pt>
                <c:pt idx="84" formatCode="[$$-409]#,##0.00">
                  <c:v>25.410793514007281</c:v>
                </c:pt>
                <c:pt idx="85" formatCode="[$$-409]#,##0.00">
                  <c:v>25.306053648910847</c:v>
                </c:pt>
                <c:pt idx="86" formatCode="[$$-409]#,##0.00">
                  <c:v>25.595404277714984</c:v>
                </c:pt>
                <c:pt idx="87" formatCode="[$$-409]#,##0.00">
                  <c:v>39.94678602548381</c:v>
                </c:pt>
                <c:pt idx="88" formatCode="[$$-409]#,##0.00">
                  <c:v>32.445373344819103</c:v>
                </c:pt>
                <c:pt idx="89" formatCode="[$$-409]#,##0.00">
                  <c:v>35.32017494058357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4-42B7-AEDE-C535F13AF7EB}"/>
            </c:ext>
          </c:extLst>
        </c:ser>
        <c:ser>
          <c:idx val="3"/>
          <c:order val="3"/>
          <c:tx>
            <c:strRef>
              <c:f>'monthly forecast'!$E$1</c:f>
              <c:strCache>
                <c:ptCount val="1"/>
                <c:pt idx="0">
                  <c:v>Upper Confidence Bound(Revenue)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forecast'!$G$2:$G$91</c:f>
              <c:strCache>
                <c:ptCount val="90"/>
                <c:pt idx="0">
                  <c:v>Y2021M1</c:v>
                </c:pt>
                <c:pt idx="1">
                  <c:v>Y2021M2</c:v>
                </c:pt>
                <c:pt idx="2">
                  <c:v>Y2021M3</c:v>
                </c:pt>
                <c:pt idx="3">
                  <c:v>Y2021M4</c:v>
                </c:pt>
                <c:pt idx="4">
                  <c:v>Y2021M5</c:v>
                </c:pt>
                <c:pt idx="5">
                  <c:v>Y2021M6</c:v>
                </c:pt>
                <c:pt idx="6">
                  <c:v>Y2021M7</c:v>
                </c:pt>
                <c:pt idx="7">
                  <c:v>Y2021M8</c:v>
                </c:pt>
                <c:pt idx="8">
                  <c:v>Y2021M9</c:v>
                </c:pt>
                <c:pt idx="9">
                  <c:v>Y2021M10</c:v>
                </c:pt>
                <c:pt idx="10">
                  <c:v>Y2021M11</c:v>
                </c:pt>
                <c:pt idx="11">
                  <c:v>Y2021M12</c:v>
                </c:pt>
                <c:pt idx="12">
                  <c:v>Y2022M1</c:v>
                </c:pt>
                <c:pt idx="13">
                  <c:v>Y2022M2</c:v>
                </c:pt>
                <c:pt idx="14">
                  <c:v>Y2022M3</c:v>
                </c:pt>
                <c:pt idx="15">
                  <c:v>Y2022M4</c:v>
                </c:pt>
                <c:pt idx="16">
                  <c:v>Y2022M5</c:v>
                </c:pt>
                <c:pt idx="17">
                  <c:v>Y2022M6</c:v>
                </c:pt>
                <c:pt idx="18">
                  <c:v>Y2022M7</c:v>
                </c:pt>
                <c:pt idx="19">
                  <c:v>Y2022M8</c:v>
                </c:pt>
                <c:pt idx="20">
                  <c:v>Y2022M9</c:v>
                </c:pt>
                <c:pt idx="21">
                  <c:v>Y2022M10</c:v>
                </c:pt>
                <c:pt idx="22">
                  <c:v>Y2022M11</c:v>
                </c:pt>
                <c:pt idx="23">
                  <c:v>Y2022M12</c:v>
                </c:pt>
                <c:pt idx="24">
                  <c:v>Y2023M1</c:v>
                </c:pt>
                <c:pt idx="25">
                  <c:v>Y2023M2</c:v>
                </c:pt>
                <c:pt idx="26">
                  <c:v>Y2023M3</c:v>
                </c:pt>
                <c:pt idx="27">
                  <c:v>Y2023M4</c:v>
                </c:pt>
                <c:pt idx="28">
                  <c:v>Y2023M5</c:v>
                </c:pt>
                <c:pt idx="29">
                  <c:v>Y2023M6</c:v>
                </c:pt>
                <c:pt idx="30">
                  <c:v>Y2023M7</c:v>
                </c:pt>
                <c:pt idx="31">
                  <c:v>Y2023M8</c:v>
                </c:pt>
                <c:pt idx="32">
                  <c:v>Y2023M9</c:v>
                </c:pt>
                <c:pt idx="33">
                  <c:v>Y2023M10</c:v>
                </c:pt>
                <c:pt idx="34">
                  <c:v>Y2023M11</c:v>
                </c:pt>
                <c:pt idx="35">
                  <c:v>Y2023M12</c:v>
                </c:pt>
                <c:pt idx="36">
                  <c:v>Y2024M1</c:v>
                </c:pt>
                <c:pt idx="37">
                  <c:v>Y2024M2</c:v>
                </c:pt>
                <c:pt idx="38">
                  <c:v>Y2024M3</c:v>
                </c:pt>
                <c:pt idx="39">
                  <c:v>Y2024M4</c:v>
                </c:pt>
                <c:pt idx="40">
                  <c:v>Y2024M5</c:v>
                </c:pt>
                <c:pt idx="41">
                  <c:v>Y2024M6</c:v>
                </c:pt>
                <c:pt idx="42">
                  <c:v>Y2024M7</c:v>
                </c:pt>
                <c:pt idx="43">
                  <c:v>Y2024M8</c:v>
                </c:pt>
                <c:pt idx="44">
                  <c:v>Y2024M9</c:v>
                </c:pt>
                <c:pt idx="45">
                  <c:v>Y2024M10</c:v>
                </c:pt>
                <c:pt idx="46">
                  <c:v>Y2024M11</c:v>
                </c:pt>
                <c:pt idx="47">
                  <c:v>Y2024M12</c:v>
                </c:pt>
                <c:pt idx="48">
                  <c:v>Y2025M1</c:v>
                </c:pt>
                <c:pt idx="49">
                  <c:v>Y2025M2</c:v>
                </c:pt>
                <c:pt idx="50">
                  <c:v>Y2025M3</c:v>
                </c:pt>
                <c:pt idx="51">
                  <c:v>Y2025M4</c:v>
                </c:pt>
                <c:pt idx="52">
                  <c:v>Y2025M5</c:v>
                </c:pt>
                <c:pt idx="53">
                  <c:v>Y2025M6</c:v>
                </c:pt>
                <c:pt idx="54">
                  <c:v>Y2025M7</c:v>
                </c:pt>
                <c:pt idx="55">
                  <c:v>Y2025M8</c:v>
                </c:pt>
                <c:pt idx="56">
                  <c:v>Y2025M9</c:v>
                </c:pt>
                <c:pt idx="57">
                  <c:v>Y2025M10</c:v>
                </c:pt>
                <c:pt idx="58">
                  <c:v>Y2025M11</c:v>
                </c:pt>
                <c:pt idx="59">
                  <c:v>Y2025M12</c:v>
                </c:pt>
                <c:pt idx="60">
                  <c:v>Y2026M1</c:v>
                </c:pt>
                <c:pt idx="61">
                  <c:v>Y2026M2</c:v>
                </c:pt>
                <c:pt idx="62">
                  <c:v>Y2026M3</c:v>
                </c:pt>
                <c:pt idx="63">
                  <c:v>Y2026M4</c:v>
                </c:pt>
                <c:pt idx="64">
                  <c:v>Y2026M5</c:v>
                </c:pt>
                <c:pt idx="65">
                  <c:v>Y2026M6</c:v>
                </c:pt>
                <c:pt idx="66">
                  <c:v>Y2026M7</c:v>
                </c:pt>
                <c:pt idx="67">
                  <c:v>Y2026M8</c:v>
                </c:pt>
                <c:pt idx="68">
                  <c:v>Y2026M9</c:v>
                </c:pt>
                <c:pt idx="69">
                  <c:v>Y2026M10</c:v>
                </c:pt>
                <c:pt idx="70">
                  <c:v>Y2026M11</c:v>
                </c:pt>
                <c:pt idx="71">
                  <c:v>Y2026M12</c:v>
                </c:pt>
                <c:pt idx="72">
                  <c:v>Y2027M1</c:v>
                </c:pt>
                <c:pt idx="73">
                  <c:v>Y2027M2</c:v>
                </c:pt>
                <c:pt idx="74">
                  <c:v>Y2027M3</c:v>
                </c:pt>
                <c:pt idx="75">
                  <c:v>Y2027M4</c:v>
                </c:pt>
                <c:pt idx="76">
                  <c:v>Y2027M5</c:v>
                </c:pt>
                <c:pt idx="77">
                  <c:v>Y2027M6</c:v>
                </c:pt>
                <c:pt idx="78">
                  <c:v>Y2027M7</c:v>
                </c:pt>
                <c:pt idx="79">
                  <c:v>Y2027M8</c:v>
                </c:pt>
                <c:pt idx="80">
                  <c:v>Y2027M9</c:v>
                </c:pt>
                <c:pt idx="81">
                  <c:v>Y2027M10</c:v>
                </c:pt>
                <c:pt idx="82">
                  <c:v>Y2027M11</c:v>
                </c:pt>
                <c:pt idx="83">
                  <c:v>Y2027M12</c:v>
                </c:pt>
                <c:pt idx="84">
                  <c:v>Y2028M1</c:v>
                </c:pt>
                <c:pt idx="85">
                  <c:v>Y2028M2</c:v>
                </c:pt>
                <c:pt idx="86">
                  <c:v>Y2028M3</c:v>
                </c:pt>
                <c:pt idx="87">
                  <c:v>Y2028M4</c:v>
                </c:pt>
                <c:pt idx="88">
                  <c:v>Y2028M5</c:v>
                </c:pt>
                <c:pt idx="89">
                  <c:v>Y2028M6</c:v>
                </c:pt>
              </c:strCache>
            </c:strRef>
          </c:cat>
          <c:val>
            <c:numRef>
              <c:f>'monthly forecast'!$E$2:$E$91</c:f>
              <c:numCache>
                <c:formatCode>General</c:formatCode>
                <c:ptCount val="90"/>
                <c:pt idx="59" formatCode="[$$-409]#,##0.00">
                  <c:v>38.619999999999997</c:v>
                </c:pt>
                <c:pt idx="60" formatCode="[$$-409]#,##0.00">
                  <c:v>42.186999317033539</c:v>
                </c:pt>
                <c:pt idx="61" formatCode="[$$-409]#,##0.00">
                  <c:v>42.20023730237024</c:v>
                </c:pt>
                <c:pt idx="62" formatCode="[$$-409]#,##0.00">
                  <c:v>42.217396543934925</c:v>
                </c:pt>
                <c:pt idx="63" formatCode="[$$-409]#,##0.00">
                  <c:v>42.235007365856795</c:v>
                </c:pt>
                <c:pt idx="64" formatCode="[$$-409]#,##0.00">
                  <c:v>35.775198640326565</c:v>
                </c:pt>
                <c:pt idx="65" formatCode="[$$-409]#,##0.00">
                  <c:v>42.09268250568833</c:v>
                </c:pt>
                <c:pt idx="66" formatCode="[$$-409]#,##0.00">
                  <c:v>41.958476191112609</c:v>
                </c:pt>
                <c:pt idx="67" formatCode="[$$-409]#,##0.00">
                  <c:v>41.866286556764891</c:v>
                </c:pt>
                <c:pt idx="68" formatCode="[$$-409]#,##0.00">
                  <c:v>41.885825036207095</c:v>
                </c:pt>
                <c:pt idx="69" formatCode="[$$-409]#,##0.00">
                  <c:v>41.905812080011422</c:v>
                </c:pt>
                <c:pt idx="70" formatCode="[$$-409]#,##0.00">
                  <c:v>41.926239746643269</c:v>
                </c:pt>
                <c:pt idx="71" formatCode="[$$-409]#,##0.00">
                  <c:v>42.341519065836984</c:v>
                </c:pt>
                <c:pt idx="72" formatCode="[$$-409]#,##0.00">
                  <c:v>56.81958494188018</c:v>
                </c:pt>
                <c:pt idx="73" formatCode="[$$-409]#,##0.00">
                  <c:v>49.445606177366415</c:v>
                </c:pt>
                <c:pt idx="74" formatCode="[$$-409]#,##0.00">
                  <c:v>52.448585897821864</c:v>
                </c:pt>
                <c:pt idx="75" formatCode="[$$-409]#,##0.00">
                  <c:v>42.485671091080825</c:v>
                </c:pt>
                <c:pt idx="76" formatCode="[$$-409]#,##0.00">
                  <c:v>42.505034489151043</c:v>
                </c:pt>
                <c:pt idx="77" formatCode="[$$-409]#,##0.00">
                  <c:v>42.528271236721153</c:v>
                </c:pt>
                <c:pt idx="78" formatCode="[$$-409]#,##0.00">
                  <c:v>42.55191218102749</c:v>
                </c:pt>
                <c:pt idx="79" formatCode="[$$-409]#,##0.00">
                  <c:v>36.098086722113464</c:v>
                </c:pt>
                <c:pt idx="80" formatCode="[$$-409]#,##0.00">
                  <c:v>42.421507530094559</c:v>
                </c:pt>
                <c:pt idx="81" formatCode="[$$-409]#,##0.00">
                  <c:v>42.29319236905215</c:v>
                </c:pt>
                <c:pt idx="82" formatCode="[$$-409]#,##0.00">
                  <c:v>42.206848636468685</c:v>
                </c:pt>
                <c:pt idx="83" formatCode="[$$-409]#,##0.00">
                  <c:v>42.232188304939854</c:v>
                </c:pt>
                <c:pt idx="84" formatCode="[$$-409]#,##0.00">
                  <c:v>42.257932365141443</c:v>
                </c:pt>
                <c:pt idx="85" formatCode="[$$-409]#,##0.00">
                  <c:v>42.284073416105898</c:v>
                </c:pt>
                <c:pt idx="86" formatCode="[$$-409]#,##0.00">
                  <c:v>42.705023028030418</c:v>
                </c:pt>
                <c:pt idx="87" formatCode="[$$-409]#,##0.00">
                  <c:v>57.188716645030958</c:v>
                </c:pt>
                <c:pt idx="88" formatCode="[$$-409]#,##0.00">
                  <c:v>49.820323608399875</c:v>
                </c:pt>
                <c:pt idx="89" formatCode="[$$-409]#,##0.00">
                  <c:v>52.828847580771765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4-42B7-AEDE-C535F13A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35759"/>
        <c:axId val="1797741999"/>
      </c:lineChart>
      <c:catAx>
        <c:axId val="17977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797741999"/>
        <c:crosses val="autoZero"/>
        <c:auto val="1"/>
        <c:lblAlgn val="ctr"/>
        <c:lblOffset val="100"/>
        <c:noMultiLvlLbl val="0"/>
      </c:catAx>
      <c:valAx>
        <c:axId val="17977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179773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Readex Pro" pitchFamily="2" charset="-78"/>
              <a:ea typeface="+mn-ea"/>
              <a:cs typeface="Readex Pro" pitchFamily="2" charset="-78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2.emf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0</xdr:row>
      <xdr:rowOff>167640</xdr:rowOff>
    </xdr:from>
    <xdr:to>
      <xdr:col>18</xdr:col>
      <xdr:colOff>403860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2F3AA-13FC-0D96-EFD3-C46EBF77A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0</xdr:row>
      <xdr:rowOff>167640</xdr:rowOff>
    </xdr:from>
    <xdr:to>
      <xdr:col>11</xdr:col>
      <xdr:colOff>525780</xdr:colOff>
      <xdr:row>15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6841A-EEBA-2A3C-719D-CB2B018BA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</xdr:colOff>
      <xdr:row>6</xdr:row>
      <xdr:rowOff>106680</xdr:rowOff>
    </xdr:from>
    <xdr:to>
      <xdr:col>11</xdr:col>
      <xdr:colOff>628650</xdr:colOff>
      <xdr:row>21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68DBF-5783-7AB9-CA70-383B0DA58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2091690</xdr:colOff>
      <xdr:row>6</xdr:row>
      <xdr:rowOff>106680</xdr:rowOff>
    </xdr:from>
    <xdr:to>
      <xdr:col>12</xdr:col>
      <xdr:colOff>371475</xdr:colOff>
      <xdr:row>26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D7820-1CE8-A912-44F4-22B70725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30</xdr:row>
      <xdr:rowOff>0</xdr:rowOff>
    </xdr:from>
    <xdr:to>
      <xdr:col>15</xdr:col>
      <xdr:colOff>15240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87CCC1-AF7A-71B9-CE56-49477DB0E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15</xdr:col>
      <xdr:colOff>15240</xdr:colOff>
      <xdr:row>77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FF48C-010F-9D24-8AFA-F5D7A971E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59</xdr:row>
      <xdr:rowOff>0</xdr:rowOff>
    </xdr:from>
    <xdr:to>
      <xdr:col>17</xdr:col>
      <xdr:colOff>586740</xdr:colOff>
      <xdr:row>80</xdr:row>
      <xdr:rowOff>7620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B1E5C3-0F8F-D3FE-3A4C-7869407E7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8580" y="10789920"/>
          <a:ext cx="1927860" cy="384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3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8395B-0AAD-83BC-41C7-B79985A2D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0</xdr:colOff>
      <xdr:row>1</xdr:row>
      <xdr:rowOff>0</xdr:rowOff>
    </xdr:from>
    <xdr:to>
      <xdr:col>24</xdr:col>
      <xdr:colOff>7620</xdr:colOff>
      <xdr:row>22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DFC500-0B87-1109-6469-051647E0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5780" y="182880"/>
          <a:ext cx="2019300" cy="384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1710690</xdr:colOff>
      <xdr:row>3</xdr:row>
      <xdr:rowOff>22860</xdr:rowOff>
    </xdr:from>
    <xdr:to>
      <xdr:col>11</xdr:col>
      <xdr:colOff>661035</xdr:colOff>
      <xdr:row>23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E185D-660B-75D1-E48C-009157736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173355</xdr:rowOff>
    </xdr:from>
    <xdr:to>
      <xdr:col>10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EE652-54DC-BF4D-FDDE-11C24BCB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3701AD-132C-44A1-810D-1F818E170193}" name="Table1" displayName="Table1" ref="A1:E8" totalsRowShown="0">
  <autoFilter ref="A1:E8" xr:uid="{CF3701AD-132C-44A1-810D-1F818E170193}"/>
  <tableColumns count="5">
    <tableColumn id="1" xr3:uid="{984BAB83-738E-4AB5-8B5D-5EFF3BB0F3B6}" name="year"/>
    <tableColumn id="2" xr3:uid="{BB6D9477-177F-4810-A05F-1BA0F313A705}" name="revenue"/>
    <tableColumn id="3" xr3:uid="{8D5C88D5-3EC9-4841-87F2-16246C519AE7}" name="Forecast(revenue)"/>
    <tableColumn id="4" xr3:uid="{4A2E7A25-732F-4D55-A709-539641F9FC66}" name="Lower Confidence Bound(revenue)" dataDxfId="8"/>
    <tableColumn id="5" xr3:uid="{1613EFB4-5DFC-4726-A155-0458358E7D0C}" name="Upper Confidence Bound(revenue)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1465AF-AEF1-430C-ADA9-DF2C9C9C17F9}" name="Table2" displayName="Table2" ref="A1:E31" totalsRowShown="0">
  <autoFilter ref="A1:E31" xr:uid="{271465AF-AEF1-430C-ADA9-DF2C9C9C17F9}"/>
  <tableColumns count="5">
    <tableColumn id="1" xr3:uid="{444562F9-6C48-4760-AD9D-E167E17A5CB0}" name="quarter"/>
    <tableColumn id="2" xr3:uid="{958B9DED-ACBD-4607-BC19-AB8B1D4B593F}" name="revenue" dataDxfId="5"/>
    <tableColumn id="3" xr3:uid="{E4B22ED7-5506-4637-8237-F7F483D74932}" name="Forecast(revenue)" dataDxfId="3">
      <calculatedColumnFormula>_xlfn.FORECAST.ETS(A2,$B$2:$B$21,$A$2:$A$21,1,1)</calculatedColumnFormula>
    </tableColumn>
    <tableColumn id="4" xr3:uid="{D18A2DD3-2556-4DF5-A25E-8B555233A9A1}" name="Lower Confidence Bound(revenue)" dataDxfId="4">
      <calculatedColumnFormula>C2-_xlfn.FORECAST.ETS.CONFINT(A2,$B$2:$B$21,$A$2:$A$21,0.95,1,1)</calculatedColumnFormula>
    </tableColumn>
    <tableColumn id="5" xr3:uid="{D9723EC7-64D4-4931-80F6-E4E9EA8379DE}" name="Upper Confidence Bound(revenue)" dataDxfId="6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116074-39E2-4DFD-BDFE-C37E81903A8F}" name="Table3" displayName="Table3" ref="A1:E91" totalsRowShown="0">
  <autoFilter ref="A1:E91" xr:uid="{40116074-39E2-4DFD-BDFE-C37E81903A8F}"/>
  <tableColumns count="5">
    <tableColumn id="1" xr3:uid="{29121CA0-9275-4893-9AFD-A0A6F2A898CC}" name="Month"/>
    <tableColumn id="2" xr3:uid="{0EC73D9C-F9B8-4BFB-A390-81B7079E2BD1}" name="Revenue"/>
    <tableColumn id="3" xr3:uid="{CF049788-98E0-4A2F-81CD-9B15B5AB9DE5}" name="Forecast(Revenue)" dataDxfId="2">
      <calculatedColumnFormula>_xlfn.FORECAST.ETS(A2,$B$2:$B$61,$A$2:$A$61,1,1)</calculatedColumnFormula>
    </tableColumn>
    <tableColumn id="4" xr3:uid="{063E704E-2C0F-4339-B548-8330D679FCEC}" name="Lower Confidence Bound(Revenue)" dataDxfId="1">
      <calculatedColumnFormula>C2-_xlfn.FORECAST.ETS.CONFINT(A2,$B$2:$B$61,$A$2:$A$61,0.95,1,1)</calculatedColumnFormula>
    </tableColumn>
    <tableColumn id="5" xr3:uid="{BC916A4B-4AE3-4824-A957-09BBCD8E2B17}" name="Upper Confidence Bound(Revenue)" dataDxfId="0">
      <calculatedColumnFormula>C2+_xlfn.FORECAST.ETS.CONFINT(A2,$B$2:$B$61,$A$2:$A$61,0.95,1,1)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0BBB-5103-4770-8961-19B7FFA3BFCA}">
  <dimension ref="A2:D23"/>
  <sheetViews>
    <sheetView workbookViewId="0">
      <selection activeCell="B19" sqref="B19:B23"/>
    </sheetView>
  </sheetViews>
  <sheetFormatPr defaultRowHeight="14.4" x14ac:dyDescent="0.3"/>
  <sheetData>
    <row r="2" spans="2:4" x14ac:dyDescent="0.3">
      <c r="B2" s="1" t="s">
        <v>2</v>
      </c>
      <c r="C2" s="1" t="s">
        <v>0</v>
      </c>
      <c r="D2" s="1" t="s">
        <v>1</v>
      </c>
    </row>
    <row r="3" spans="2:4" x14ac:dyDescent="0.3">
      <c r="B3" s="1">
        <v>2021</v>
      </c>
      <c r="C3" s="1">
        <v>83</v>
      </c>
      <c r="D3" s="1">
        <v>454</v>
      </c>
    </row>
    <row r="4" spans="2:4" x14ac:dyDescent="0.3">
      <c r="B4" s="1">
        <v>2022</v>
      </c>
      <c r="C4" s="1">
        <v>83</v>
      </c>
      <c r="D4" s="1">
        <v>455</v>
      </c>
    </row>
    <row r="5" spans="2:4" x14ac:dyDescent="0.3">
      <c r="B5" s="1">
        <v>2023</v>
      </c>
      <c r="C5" s="1">
        <v>83</v>
      </c>
      <c r="D5" s="1">
        <v>442</v>
      </c>
    </row>
    <row r="6" spans="2:4" x14ac:dyDescent="0.3">
      <c r="B6" s="1">
        <v>2024</v>
      </c>
      <c r="C6" s="1">
        <v>83</v>
      </c>
      <c r="D6" s="1">
        <v>447</v>
      </c>
    </row>
    <row r="7" spans="2:4" x14ac:dyDescent="0.3">
      <c r="B7" s="1">
        <v>2025</v>
      </c>
      <c r="C7" s="1">
        <v>80</v>
      </c>
      <c r="D7" s="1">
        <v>442</v>
      </c>
    </row>
    <row r="18" spans="1:2" x14ac:dyDescent="0.3">
      <c r="A18" t="s">
        <v>2</v>
      </c>
      <c r="B18" t="s">
        <v>3</v>
      </c>
    </row>
    <row r="19" spans="1:2" x14ac:dyDescent="0.3">
      <c r="A19">
        <v>2021</v>
      </c>
      <c r="B19" s="2">
        <v>449.46</v>
      </c>
    </row>
    <row r="20" spans="1:2" x14ac:dyDescent="0.3">
      <c r="A20">
        <v>2022</v>
      </c>
      <c r="B20" s="2">
        <v>481.45</v>
      </c>
    </row>
    <row r="21" spans="1:2" x14ac:dyDescent="0.3">
      <c r="A21">
        <v>2023</v>
      </c>
      <c r="B21" s="2">
        <v>469.58</v>
      </c>
    </row>
    <row r="22" spans="1:2" x14ac:dyDescent="0.3">
      <c r="A22">
        <v>2024</v>
      </c>
      <c r="B22" s="2">
        <v>477.53</v>
      </c>
    </row>
    <row r="23" spans="1:2" x14ac:dyDescent="0.3">
      <c r="A23">
        <v>2025</v>
      </c>
      <c r="B23" s="2">
        <v>450.58</v>
      </c>
    </row>
  </sheetData>
  <autoFilter ref="A18:B23" xr:uid="{7EC40BBB-5103-4770-8961-19B7FFA3BFCA}">
    <sortState xmlns:xlrd2="http://schemas.microsoft.com/office/spreadsheetml/2017/richdata2" ref="A19:B23">
      <sortCondition ref="A18:A2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5E8B-B9C5-4DA8-963B-255C960C324B}">
  <dimension ref="A1:E8"/>
  <sheetViews>
    <sheetView workbookViewId="0"/>
  </sheetViews>
  <sheetFormatPr defaultRowHeight="14.4" x14ac:dyDescent="0.3"/>
  <cols>
    <col min="2" max="2" width="9.19921875" customWidth="1"/>
    <col min="3" max="3" width="17.3984375" customWidth="1"/>
    <col min="4" max="4" width="30.69921875" customWidth="1"/>
    <col min="5" max="5" width="30.8984375" customWidth="1"/>
  </cols>
  <sheetData>
    <row r="1" spans="1:5" x14ac:dyDescent="0.3">
      <c r="A1" t="s">
        <v>4</v>
      </c>
      <c r="B1" t="s">
        <v>46</v>
      </c>
      <c r="C1" t="s">
        <v>111</v>
      </c>
      <c r="D1" t="s">
        <v>112</v>
      </c>
      <c r="E1" t="s">
        <v>113</v>
      </c>
    </row>
    <row r="2" spans="1:5" x14ac:dyDescent="0.3">
      <c r="A2">
        <v>2021</v>
      </c>
      <c r="B2">
        <v>112.36499999999999</v>
      </c>
    </row>
    <row r="3" spans="1:5" x14ac:dyDescent="0.3">
      <c r="A3">
        <v>2022</v>
      </c>
      <c r="B3">
        <v>120.36250000000001</v>
      </c>
    </row>
    <row r="4" spans="1:5" x14ac:dyDescent="0.3">
      <c r="A4">
        <v>2023</v>
      </c>
      <c r="B4">
        <v>117.39500000000001</v>
      </c>
    </row>
    <row r="5" spans="1:5" x14ac:dyDescent="0.3">
      <c r="A5">
        <v>2024</v>
      </c>
      <c r="B5">
        <v>119.38250000000001</v>
      </c>
    </row>
    <row r="6" spans="1:5" x14ac:dyDescent="0.3">
      <c r="A6">
        <v>2025</v>
      </c>
      <c r="B6">
        <v>112.645</v>
      </c>
      <c r="C6">
        <v>112.645</v>
      </c>
      <c r="D6" s="13">
        <v>112.645</v>
      </c>
      <c r="E6" s="13">
        <v>112.645</v>
      </c>
    </row>
    <row r="7" spans="1:5" x14ac:dyDescent="0.3">
      <c r="A7">
        <v>2026</v>
      </c>
      <c r="C7">
        <f>_xlfn.FORECAST.ETS(A7,$B$2:$B$6,$A$2:$A$6,1,1)</f>
        <v>114.70062782027335</v>
      </c>
      <c r="D7" s="13">
        <f>C7-_xlfn.FORECAST.ETS.CONFINT(A7,$B$2:$B$6,$A$2:$A$6,0.95,1,1)</f>
        <v>105.50125580063346</v>
      </c>
      <c r="E7" s="13">
        <f>C7+_xlfn.FORECAST.ETS.CONFINT(A7,$B$2:$B$6,$A$2:$A$6,0.95,1,1)</f>
        <v>123.89999983991325</v>
      </c>
    </row>
    <row r="8" spans="1:5" x14ac:dyDescent="0.3">
      <c r="A8">
        <v>2027</v>
      </c>
      <c r="C8">
        <f>_xlfn.FORECAST.ETS(A8,$B$2:$B$6,$A$2:$A$6,1,1)</f>
        <v>114.5053025861689</v>
      </c>
      <c r="D8" s="13">
        <f>C8-_xlfn.FORECAST.ETS.CONFINT(A8,$B$2:$B$6,$A$2:$A$6,0.95,1,1)</f>
        <v>105.02057158027368</v>
      </c>
      <c r="E8" s="13">
        <f>C8+_xlfn.FORECAST.ETS.CONFINT(A8,$B$2:$B$6,$A$2:$A$6,0.95,1,1)</f>
        <v>123.99003359206411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57E2-DDA5-400D-A364-11CF4B59675C}">
  <dimension ref="B2:O82"/>
  <sheetViews>
    <sheetView workbookViewId="0">
      <selection activeCell="K3" sqref="K3:K22"/>
    </sheetView>
  </sheetViews>
  <sheetFormatPr defaultRowHeight="14.4" x14ac:dyDescent="0.3"/>
  <cols>
    <col min="1" max="3" width="8.796875" style="3"/>
    <col min="4" max="4" width="15.69921875" style="3" customWidth="1"/>
    <col min="5" max="6" width="10.8984375" style="3" bestFit="1" customWidth="1"/>
    <col min="7" max="8" width="9.8984375" style="3" bestFit="1" customWidth="1"/>
    <col min="9" max="10" width="8.796875" style="3"/>
    <col min="11" max="11" width="17.59765625" style="3" customWidth="1"/>
    <col min="12" max="16384" width="8.796875" style="3"/>
  </cols>
  <sheetData>
    <row r="2" spans="2:15" x14ac:dyDescent="0.3">
      <c r="B2" s="3" t="s">
        <v>4</v>
      </c>
      <c r="C2" s="3" t="s">
        <v>5</v>
      </c>
      <c r="D2" s="3" t="s">
        <v>43</v>
      </c>
      <c r="E2" s="3" t="s">
        <v>44</v>
      </c>
      <c r="F2" s="3" t="s">
        <v>45</v>
      </c>
      <c r="G2" s="3" t="s">
        <v>46</v>
      </c>
      <c r="K2" s="6" t="s">
        <v>6</v>
      </c>
      <c r="L2" s="6" t="s">
        <v>3</v>
      </c>
      <c r="N2" s="8"/>
      <c r="O2"/>
    </row>
    <row r="3" spans="2:15" x14ac:dyDescent="0.3">
      <c r="B3" s="3">
        <v>2021</v>
      </c>
      <c r="C3" s="3">
        <v>1</v>
      </c>
      <c r="D3" s="3">
        <v>20</v>
      </c>
      <c r="E3" s="3">
        <v>112</v>
      </c>
      <c r="F3" s="3">
        <v>112</v>
      </c>
      <c r="G3" s="3">
        <v>110.88</v>
      </c>
      <c r="H3" s="5"/>
      <c r="K3" s="3" t="str">
        <f>_xlfn.CONCAT("Y",B3,"Q",C3)</f>
        <v>Y2021Q1</v>
      </c>
      <c r="L3" s="9">
        <v>110.88</v>
      </c>
    </row>
    <row r="4" spans="2:15" x14ac:dyDescent="0.3">
      <c r="B4" s="3">
        <v>2021</v>
      </c>
      <c r="C4" s="3">
        <v>2</v>
      </c>
      <c r="D4" s="3">
        <v>21</v>
      </c>
      <c r="E4" s="3">
        <v>114</v>
      </c>
      <c r="F4" s="3">
        <v>114</v>
      </c>
      <c r="G4" s="3">
        <v>112.86</v>
      </c>
      <c r="H4" s="5"/>
      <c r="K4" s="3" t="str">
        <f t="shared" ref="K4:K22" si="0">_xlfn.CONCAT("Y",B4,"Q",C4)</f>
        <v>Y2021Q2</v>
      </c>
      <c r="L4" s="9">
        <v>112.86</v>
      </c>
    </row>
    <row r="5" spans="2:15" x14ac:dyDescent="0.3">
      <c r="B5" s="3">
        <v>2021</v>
      </c>
      <c r="C5" s="3">
        <v>3</v>
      </c>
      <c r="D5" s="3">
        <v>21</v>
      </c>
      <c r="E5" s="3">
        <v>114</v>
      </c>
      <c r="F5" s="3">
        <v>114</v>
      </c>
      <c r="G5" s="3">
        <v>112.86</v>
      </c>
      <c r="H5" s="5"/>
      <c r="K5" s="3" t="str">
        <f t="shared" si="0"/>
        <v>Y2021Q3</v>
      </c>
      <c r="L5" s="9">
        <v>112.86</v>
      </c>
    </row>
    <row r="6" spans="2:15" x14ac:dyDescent="0.3">
      <c r="B6" s="3">
        <v>2021</v>
      </c>
      <c r="C6" s="3">
        <v>4</v>
      </c>
      <c r="D6" s="3">
        <v>21</v>
      </c>
      <c r="E6" s="3">
        <v>114</v>
      </c>
      <c r="F6" s="3">
        <v>114</v>
      </c>
      <c r="G6" s="3">
        <v>112.86</v>
      </c>
      <c r="H6" s="5"/>
      <c r="K6" s="3" t="str">
        <f t="shared" si="0"/>
        <v>Y2021Q4</v>
      </c>
      <c r="L6" s="9">
        <v>112.86</v>
      </c>
    </row>
    <row r="7" spans="2:15" x14ac:dyDescent="0.3">
      <c r="B7" s="3">
        <v>2022</v>
      </c>
      <c r="C7" s="3">
        <v>1</v>
      </c>
      <c r="D7" s="3">
        <v>21</v>
      </c>
      <c r="E7" s="3">
        <v>114</v>
      </c>
      <c r="F7" s="3">
        <v>114</v>
      </c>
      <c r="G7" s="3">
        <v>143.86000000000001</v>
      </c>
      <c r="H7" s="5"/>
      <c r="K7" s="3" t="str">
        <f t="shared" si="0"/>
        <v>Y2022Q1</v>
      </c>
      <c r="L7" s="9">
        <v>143.86000000000001</v>
      </c>
    </row>
    <row r="8" spans="2:15" x14ac:dyDescent="0.3">
      <c r="B8" s="3">
        <v>2022</v>
      </c>
      <c r="C8" s="3">
        <v>2</v>
      </c>
      <c r="D8" s="3">
        <v>21</v>
      </c>
      <c r="E8" s="3">
        <v>114</v>
      </c>
      <c r="F8" s="3">
        <v>114</v>
      </c>
      <c r="G8" s="3">
        <v>112.86</v>
      </c>
      <c r="H8" s="5"/>
      <c r="K8" s="3" t="str">
        <f t="shared" si="0"/>
        <v>Y2022Q2</v>
      </c>
      <c r="L8" s="9">
        <v>112.86</v>
      </c>
    </row>
    <row r="9" spans="2:15" x14ac:dyDescent="0.3">
      <c r="B9" s="3">
        <v>2022</v>
      </c>
      <c r="C9" s="3">
        <v>3</v>
      </c>
      <c r="D9" s="3">
        <v>20</v>
      </c>
      <c r="E9" s="3">
        <v>113</v>
      </c>
      <c r="F9" s="3">
        <v>113</v>
      </c>
      <c r="G9" s="3">
        <v>111.87</v>
      </c>
      <c r="H9" s="5"/>
      <c r="K9" s="3" t="str">
        <f t="shared" si="0"/>
        <v>Y2022Q3</v>
      </c>
      <c r="L9" s="9">
        <v>111.87</v>
      </c>
    </row>
    <row r="10" spans="2:15" x14ac:dyDescent="0.3">
      <c r="B10" s="3">
        <v>2022</v>
      </c>
      <c r="C10" s="3">
        <v>4</v>
      </c>
      <c r="D10" s="3">
        <v>21</v>
      </c>
      <c r="E10" s="3">
        <v>114</v>
      </c>
      <c r="F10" s="3">
        <v>114</v>
      </c>
      <c r="G10" s="3">
        <v>112.86</v>
      </c>
      <c r="H10" s="5"/>
      <c r="K10" s="3" t="str">
        <f t="shared" si="0"/>
        <v>Y2022Q4</v>
      </c>
      <c r="L10" s="9">
        <v>112.86</v>
      </c>
    </row>
    <row r="11" spans="2:15" x14ac:dyDescent="0.3">
      <c r="B11" s="3">
        <v>2023</v>
      </c>
      <c r="C11" s="3">
        <v>1</v>
      </c>
      <c r="D11" s="3">
        <v>21</v>
      </c>
      <c r="E11" s="3">
        <v>114</v>
      </c>
      <c r="F11" s="3">
        <v>114</v>
      </c>
      <c r="G11" s="3">
        <v>112.86</v>
      </c>
      <c r="H11" s="5"/>
      <c r="K11" s="3" t="str">
        <f t="shared" si="0"/>
        <v>Y2023Q1</v>
      </c>
      <c r="L11" s="9">
        <v>112.86</v>
      </c>
    </row>
    <row r="12" spans="2:15" x14ac:dyDescent="0.3">
      <c r="B12" s="3">
        <v>2023</v>
      </c>
      <c r="C12" s="3">
        <v>2</v>
      </c>
      <c r="D12" s="3">
        <v>21</v>
      </c>
      <c r="E12" s="3">
        <v>114</v>
      </c>
      <c r="F12" s="3">
        <v>114</v>
      </c>
      <c r="G12" s="3">
        <v>144.86000000000001</v>
      </c>
      <c r="H12" s="5"/>
      <c r="K12" s="3" t="str">
        <f t="shared" si="0"/>
        <v>Y2023Q2</v>
      </c>
      <c r="L12" s="9">
        <v>144.86000000000001</v>
      </c>
    </row>
    <row r="13" spans="2:15" x14ac:dyDescent="0.3">
      <c r="B13" s="3">
        <v>2023</v>
      </c>
      <c r="C13" s="3">
        <v>3</v>
      </c>
      <c r="D13" s="3">
        <v>21</v>
      </c>
      <c r="E13" s="3">
        <v>114</v>
      </c>
      <c r="F13" s="3">
        <v>114</v>
      </c>
      <c r="G13" s="3">
        <v>112.86</v>
      </c>
      <c r="H13" s="5"/>
      <c r="K13" s="3" t="str">
        <f t="shared" si="0"/>
        <v>Y2023Q3</v>
      </c>
      <c r="L13" s="9">
        <v>112.86</v>
      </c>
    </row>
    <row r="14" spans="2:15" x14ac:dyDescent="0.3">
      <c r="B14" s="3">
        <v>2023</v>
      </c>
      <c r="C14" s="3">
        <v>4</v>
      </c>
      <c r="D14" s="3">
        <v>20</v>
      </c>
      <c r="E14" s="3">
        <v>100</v>
      </c>
      <c r="F14" s="3">
        <v>100</v>
      </c>
      <c r="G14" s="3">
        <v>99</v>
      </c>
      <c r="H14" s="5"/>
      <c r="K14" s="3" t="str">
        <f t="shared" si="0"/>
        <v>Y2023Q4</v>
      </c>
      <c r="L14" s="9">
        <v>99</v>
      </c>
    </row>
    <row r="15" spans="2:15" x14ac:dyDescent="0.3">
      <c r="B15" s="3">
        <v>2024</v>
      </c>
      <c r="C15" s="3">
        <v>1</v>
      </c>
      <c r="D15" s="3">
        <v>21</v>
      </c>
      <c r="E15" s="3">
        <v>114</v>
      </c>
      <c r="F15" s="3">
        <v>114</v>
      </c>
      <c r="G15" s="3">
        <v>112.86</v>
      </c>
      <c r="H15" s="5"/>
      <c r="K15" s="3" t="str">
        <f t="shared" si="0"/>
        <v>Y2024Q1</v>
      </c>
      <c r="L15" s="9">
        <v>112.86</v>
      </c>
    </row>
    <row r="16" spans="2:15" x14ac:dyDescent="0.3">
      <c r="B16" s="3">
        <v>2024</v>
      </c>
      <c r="C16" s="3">
        <v>2</v>
      </c>
      <c r="D16" s="3">
        <v>21</v>
      </c>
      <c r="E16" s="3">
        <v>114</v>
      </c>
      <c r="F16" s="3">
        <v>114</v>
      </c>
      <c r="G16" s="3">
        <v>112.86</v>
      </c>
      <c r="H16" s="5"/>
      <c r="K16" s="3" t="str">
        <f t="shared" si="0"/>
        <v>Y2024Q2</v>
      </c>
      <c r="L16" s="9">
        <v>112.86</v>
      </c>
    </row>
    <row r="17" spans="2:12" x14ac:dyDescent="0.3">
      <c r="B17" s="3">
        <v>2024</v>
      </c>
      <c r="C17" s="3">
        <v>3</v>
      </c>
      <c r="D17" s="3">
        <v>20</v>
      </c>
      <c r="E17" s="3">
        <v>105</v>
      </c>
      <c r="F17" s="3">
        <v>105</v>
      </c>
      <c r="G17" s="3">
        <v>133.94999999999999</v>
      </c>
      <c r="H17" s="5"/>
      <c r="K17" s="3" t="str">
        <f t="shared" si="0"/>
        <v>Y2024Q3</v>
      </c>
      <c r="L17" s="9">
        <v>133.94999999999999</v>
      </c>
    </row>
    <row r="18" spans="2:12" x14ac:dyDescent="0.3">
      <c r="B18" s="3">
        <v>2024</v>
      </c>
      <c r="C18" s="3">
        <v>4</v>
      </c>
      <c r="D18" s="3">
        <v>21</v>
      </c>
      <c r="E18" s="3">
        <v>114</v>
      </c>
      <c r="F18" s="3">
        <v>114</v>
      </c>
      <c r="G18" s="3">
        <v>117.86</v>
      </c>
      <c r="H18" s="5"/>
      <c r="K18" s="3" t="str">
        <f t="shared" si="0"/>
        <v>Y2024Q4</v>
      </c>
      <c r="L18" s="9">
        <v>117.86</v>
      </c>
    </row>
    <row r="19" spans="2:12" x14ac:dyDescent="0.3">
      <c r="B19" s="3">
        <v>2025</v>
      </c>
      <c r="C19" s="3">
        <v>1</v>
      </c>
      <c r="D19" s="3">
        <v>19</v>
      </c>
      <c r="E19" s="3">
        <v>104</v>
      </c>
      <c r="F19" s="3">
        <v>104</v>
      </c>
      <c r="G19" s="3">
        <v>102.96</v>
      </c>
      <c r="H19" s="5"/>
      <c r="K19" s="3" t="str">
        <f t="shared" si="0"/>
        <v>Y2025Q1</v>
      </c>
      <c r="L19" s="9">
        <v>102.96</v>
      </c>
    </row>
    <row r="20" spans="2:12" x14ac:dyDescent="0.3">
      <c r="B20" s="3">
        <v>2025</v>
      </c>
      <c r="C20" s="3">
        <v>2</v>
      </c>
      <c r="D20" s="3">
        <v>19</v>
      </c>
      <c r="E20" s="3">
        <v>110</v>
      </c>
      <c r="F20" s="3">
        <v>110</v>
      </c>
      <c r="G20" s="3">
        <v>108.9</v>
      </c>
      <c r="H20" s="5"/>
      <c r="K20" s="3" t="str">
        <f t="shared" si="0"/>
        <v>Y2025Q2</v>
      </c>
      <c r="L20" s="9">
        <v>108.9</v>
      </c>
    </row>
    <row r="21" spans="2:12" x14ac:dyDescent="0.3">
      <c r="B21" s="3">
        <v>2025</v>
      </c>
      <c r="C21" s="3">
        <v>3</v>
      </c>
      <c r="D21" s="3">
        <v>21</v>
      </c>
      <c r="E21" s="3">
        <v>114</v>
      </c>
      <c r="F21" s="3">
        <v>114</v>
      </c>
      <c r="G21" s="3">
        <v>112.86</v>
      </c>
      <c r="H21" s="5"/>
      <c r="K21" s="3" t="str">
        <f t="shared" si="0"/>
        <v>Y2025Q3</v>
      </c>
      <c r="L21" s="9">
        <v>112.86</v>
      </c>
    </row>
    <row r="22" spans="2:12" x14ac:dyDescent="0.3">
      <c r="B22" s="3">
        <v>2025</v>
      </c>
      <c r="C22" s="3">
        <v>4</v>
      </c>
      <c r="D22" s="3">
        <v>21</v>
      </c>
      <c r="E22" s="3">
        <v>114</v>
      </c>
      <c r="F22" s="3">
        <v>114</v>
      </c>
      <c r="G22" s="3">
        <v>125.86</v>
      </c>
      <c r="H22" s="5"/>
      <c r="K22" s="3" t="str">
        <f t="shared" si="0"/>
        <v>Y2025Q4</v>
      </c>
      <c r="L22" s="9">
        <v>125.86</v>
      </c>
    </row>
    <row r="25" spans="2:12" x14ac:dyDescent="0.3">
      <c r="B25" s="3" t="s">
        <v>47</v>
      </c>
      <c r="C25" s="3" t="s">
        <v>48</v>
      </c>
      <c r="D25" s="3" t="s">
        <v>29</v>
      </c>
      <c r="E25" s="3" t="s">
        <v>49</v>
      </c>
      <c r="F25" s="3" t="s">
        <v>30</v>
      </c>
      <c r="G25" s="3" t="s">
        <v>31</v>
      </c>
    </row>
    <row r="26" spans="2:12" x14ac:dyDescent="0.3">
      <c r="B26" s="3">
        <v>21</v>
      </c>
      <c r="C26" s="3">
        <v>112</v>
      </c>
      <c r="D26" s="3">
        <v>116.43</v>
      </c>
      <c r="E26" s="3">
        <v>2328.6</v>
      </c>
      <c r="F26" s="3">
        <v>144.86000000000001</v>
      </c>
      <c r="G26" s="3">
        <v>99</v>
      </c>
    </row>
    <row r="32" spans="2:12" x14ac:dyDescent="0.3">
      <c r="D32" s="6"/>
      <c r="E32" s="6"/>
      <c r="F32" s="8"/>
      <c r="G32"/>
    </row>
    <row r="59" spans="4:7" x14ac:dyDescent="0.3">
      <c r="F59" s="8" t="s">
        <v>32</v>
      </c>
      <c r="G59" s="2">
        <v>1042.43</v>
      </c>
    </row>
    <row r="62" spans="4:7" x14ac:dyDescent="0.3">
      <c r="D62" s="6" t="s">
        <v>6</v>
      </c>
      <c r="E62" s="6" t="s">
        <v>3</v>
      </c>
    </row>
    <row r="63" spans="4:7" x14ac:dyDescent="0.3">
      <c r="D63" s="3" t="s">
        <v>7</v>
      </c>
      <c r="E63" s="5">
        <v>999.9</v>
      </c>
    </row>
    <row r="64" spans="4:7" x14ac:dyDescent="0.3">
      <c r="D64" s="3" t="s">
        <v>8</v>
      </c>
      <c r="E64" s="5">
        <v>1003.86</v>
      </c>
    </row>
    <row r="65" spans="4:5" x14ac:dyDescent="0.3">
      <c r="D65" s="3" t="s">
        <v>9</v>
      </c>
      <c r="E65" s="5">
        <v>1003.86</v>
      </c>
    </row>
    <row r="66" spans="4:5" x14ac:dyDescent="0.3">
      <c r="D66" s="3" t="s">
        <v>10</v>
      </c>
      <c r="E66" s="5">
        <v>1003.86</v>
      </c>
    </row>
    <row r="67" spans="4:5" x14ac:dyDescent="0.3">
      <c r="D67" s="3" t="s">
        <v>11</v>
      </c>
      <c r="E67" s="5">
        <v>1318.86</v>
      </c>
    </row>
    <row r="68" spans="4:5" x14ac:dyDescent="0.3">
      <c r="D68" s="3" t="s">
        <v>12</v>
      </c>
      <c r="E68" s="5">
        <v>1003.86</v>
      </c>
    </row>
    <row r="69" spans="4:5" x14ac:dyDescent="0.3">
      <c r="D69" s="3" t="s">
        <v>13</v>
      </c>
      <c r="E69" s="5">
        <v>1002.87</v>
      </c>
    </row>
    <row r="70" spans="4:5" x14ac:dyDescent="0.3">
      <c r="D70" s="3" t="s">
        <v>14</v>
      </c>
      <c r="E70" s="5">
        <v>1003.86</v>
      </c>
    </row>
    <row r="71" spans="4:5" x14ac:dyDescent="0.3">
      <c r="D71" s="3" t="s">
        <v>15</v>
      </c>
      <c r="E71" s="5">
        <v>1003.86</v>
      </c>
    </row>
    <row r="72" spans="4:5" x14ac:dyDescent="0.3">
      <c r="D72" s="3" t="s">
        <v>16</v>
      </c>
      <c r="E72" s="5">
        <v>1308.8599999999999</v>
      </c>
    </row>
    <row r="73" spans="4:5" x14ac:dyDescent="0.3">
      <c r="D73" s="3" t="s">
        <v>17</v>
      </c>
      <c r="E73" s="5">
        <v>1003.86</v>
      </c>
    </row>
    <row r="74" spans="4:5" x14ac:dyDescent="0.3">
      <c r="D74" s="3" t="s">
        <v>18</v>
      </c>
      <c r="E74" s="5">
        <v>809.82</v>
      </c>
    </row>
    <row r="75" spans="4:5" x14ac:dyDescent="0.3">
      <c r="D75" s="3" t="s">
        <v>19</v>
      </c>
      <c r="E75" s="5">
        <v>1003.86</v>
      </c>
    </row>
    <row r="76" spans="4:5" x14ac:dyDescent="0.3">
      <c r="D76" s="3" t="s">
        <v>20</v>
      </c>
      <c r="E76" s="5">
        <v>1003.86</v>
      </c>
    </row>
    <row r="77" spans="4:5" x14ac:dyDescent="0.3">
      <c r="D77" s="3" t="s">
        <v>21</v>
      </c>
      <c r="E77" s="5">
        <v>1184.67</v>
      </c>
    </row>
    <row r="78" spans="4:5" x14ac:dyDescent="0.3">
      <c r="D78" s="3" t="s">
        <v>22</v>
      </c>
      <c r="E78" s="5">
        <v>1063.8599999999999</v>
      </c>
    </row>
    <row r="79" spans="4:5" x14ac:dyDescent="0.3">
      <c r="D79" s="3" t="s">
        <v>23</v>
      </c>
      <c r="E79" s="5">
        <v>952.38</v>
      </c>
    </row>
    <row r="80" spans="4:5" x14ac:dyDescent="0.3">
      <c r="D80" s="3" t="s">
        <v>24</v>
      </c>
      <c r="E80" s="5">
        <v>995.94</v>
      </c>
    </row>
    <row r="81" spans="4:5" x14ac:dyDescent="0.3">
      <c r="D81" s="3" t="s">
        <v>25</v>
      </c>
      <c r="E81" s="5">
        <v>1003.86</v>
      </c>
    </row>
    <row r="82" spans="4:5" x14ac:dyDescent="0.3">
      <c r="D82" s="3" t="s">
        <v>26</v>
      </c>
      <c r="E82" s="5">
        <v>1172.8599999999999</v>
      </c>
    </row>
  </sheetData>
  <conditionalFormatting sqref="L3:L22">
    <cfRule type="cellIs" dxfId="16" priority="1" operator="greaterThanOrEqual">
      <formula>$D$26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9474-4538-4F78-8D5C-248FFED1EDE8}">
  <dimension ref="B2:C22"/>
  <sheetViews>
    <sheetView workbookViewId="0">
      <selection activeCell="C8" sqref="B2:C22"/>
    </sheetView>
  </sheetViews>
  <sheetFormatPr defaultRowHeight="14.4" x14ac:dyDescent="0.3"/>
  <sheetData>
    <row r="2" spans="2:3" x14ac:dyDescent="0.3">
      <c r="B2" s="3" t="s">
        <v>5</v>
      </c>
      <c r="C2" s="3" t="s">
        <v>46</v>
      </c>
    </row>
    <row r="3" spans="2:3" x14ac:dyDescent="0.3">
      <c r="B3" s="3">
        <v>1</v>
      </c>
      <c r="C3" s="3">
        <v>110.88</v>
      </c>
    </row>
    <row r="4" spans="2:3" x14ac:dyDescent="0.3">
      <c r="B4" s="3">
        <v>2</v>
      </c>
      <c r="C4" s="3">
        <v>112.86</v>
      </c>
    </row>
    <row r="5" spans="2:3" x14ac:dyDescent="0.3">
      <c r="B5" s="3">
        <v>3</v>
      </c>
      <c r="C5" s="3">
        <v>112.86</v>
      </c>
    </row>
    <row r="6" spans="2:3" x14ac:dyDescent="0.3">
      <c r="B6" s="3">
        <v>4</v>
      </c>
      <c r="C6" s="3">
        <v>112.86</v>
      </c>
    </row>
    <row r="7" spans="2:3" x14ac:dyDescent="0.3">
      <c r="B7" s="3">
        <v>5</v>
      </c>
      <c r="C7" s="3">
        <v>143.86000000000001</v>
      </c>
    </row>
    <row r="8" spans="2:3" x14ac:dyDescent="0.3">
      <c r="B8" s="3">
        <v>6</v>
      </c>
      <c r="C8" s="3">
        <v>112.86</v>
      </c>
    </row>
    <row r="9" spans="2:3" x14ac:dyDescent="0.3">
      <c r="B9" s="3">
        <v>7</v>
      </c>
      <c r="C9" s="3">
        <v>111.87</v>
      </c>
    </row>
    <row r="10" spans="2:3" x14ac:dyDescent="0.3">
      <c r="B10" s="3">
        <v>8</v>
      </c>
      <c r="C10" s="3">
        <v>112.86</v>
      </c>
    </row>
    <row r="11" spans="2:3" x14ac:dyDescent="0.3">
      <c r="B11" s="3">
        <v>9</v>
      </c>
      <c r="C11" s="3">
        <v>112.86</v>
      </c>
    </row>
    <row r="12" spans="2:3" x14ac:dyDescent="0.3">
      <c r="B12" s="3">
        <v>10</v>
      </c>
      <c r="C12" s="3">
        <v>144.86000000000001</v>
      </c>
    </row>
    <row r="13" spans="2:3" x14ac:dyDescent="0.3">
      <c r="B13" s="3">
        <v>11</v>
      </c>
      <c r="C13" s="3">
        <v>112.86</v>
      </c>
    </row>
    <row r="14" spans="2:3" x14ac:dyDescent="0.3">
      <c r="B14" s="3">
        <v>12</v>
      </c>
      <c r="C14" s="3">
        <v>99</v>
      </c>
    </row>
    <row r="15" spans="2:3" x14ac:dyDescent="0.3">
      <c r="B15" s="3">
        <v>13</v>
      </c>
      <c r="C15" s="3">
        <v>112.86</v>
      </c>
    </row>
    <row r="16" spans="2:3" x14ac:dyDescent="0.3">
      <c r="B16" s="3">
        <v>14</v>
      </c>
      <c r="C16" s="3">
        <v>112.86</v>
      </c>
    </row>
    <row r="17" spans="2:3" x14ac:dyDescent="0.3">
      <c r="B17" s="3">
        <v>15</v>
      </c>
      <c r="C17" s="3">
        <v>133.94999999999999</v>
      </c>
    </row>
    <row r="18" spans="2:3" x14ac:dyDescent="0.3">
      <c r="B18" s="3">
        <v>16</v>
      </c>
      <c r="C18" s="3">
        <v>117.86</v>
      </c>
    </row>
    <row r="19" spans="2:3" x14ac:dyDescent="0.3">
      <c r="B19" s="3">
        <v>17</v>
      </c>
      <c r="C19" s="3">
        <v>102.96</v>
      </c>
    </row>
    <row r="20" spans="2:3" x14ac:dyDescent="0.3">
      <c r="B20" s="3">
        <v>18</v>
      </c>
      <c r="C20" s="3">
        <v>108.9</v>
      </c>
    </row>
    <row r="21" spans="2:3" x14ac:dyDescent="0.3">
      <c r="B21" s="3">
        <v>19</v>
      </c>
      <c r="C21" s="3">
        <v>112.86</v>
      </c>
    </row>
    <row r="22" spans="2:3" x14ac:dyDescent="0.3">
      <c r="B22" s="3">
        <v>20</v>
      </c>
      <c r="C22" s="3">
        <v>125.86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CBF5-EFF6-4A8C-9433-96EE5D2BAA2B}">
  <dimension ref="A1:G31"/>
  <sheetViews>
    <sheetView topLeftCell="A3" workbookViewId="0">
      <selection activeCell="I3" sqref="I3"/>
    </sheetView>
  </sheetViews>
  <sheetFormatPr defaultRowHeight="14.4" x14ac:dyDescent="0.3"/>
  <cols>
    <col min="2" max="2" width="9.19921875" customWidth="1"/>
    <col min="3" max="3" width="17.3984375" customWidth="1"/>
    <col min="4" max="4" width="30.69921875" customWidth="1"/>
    <col min="5" max="5" width="30.8984375" customWidth="1"/>
  </cols>
  <sheetData>
    <row r="1" spans="1:7" x14ac:dyDescent="0.3">
      <c r="A1" t="s">
        <v>5</v>
      </c>
      <c r="B1" t="s">
        <v>46</v>
      </c>
      <c r="C1" t="s">
        <v>111</v>
      </c>
      <c r="D1" t="s">
        <v>112</v>
      </c>
      <c r="E1" t="s">
        <v>113</v>
      </c>
    </row>
    <row r="2" spans="1:7" x14ac:dyDescent="0.3">
      <c r="A2">
        <v>1</v>
      </c>
      <c r="B2" s="2">
        <v>110.88</v>
      </c>
      <c r="C2" s="2"/>
      <c r="G2" t="s">
        <v>7</v>
      </c>
    </row>
    <row r="3" spans="1:7" x14ac:dyDescent="0.3">
      <c r="A3">
        <v>2</v>
      </c>
      <c r="B3" s="2">
        <v>112.86</v>
      </c>
      <c r="C3" s="2"/>
      <c r="G3" t="s">
        <v>8</v>
      </c>
    </row>
    <row r="4" spans="1:7" x14ac:dyDescent="0.3">
      <c r="A4">
        <v>3</v>
      </c>
      <c r="B4" s="2">
        <v>112.86</v>
      </c>
      <c r="C4" s="2"/>
      <c r="G4" t="s">
        <v>9</v>
      </c>
    </row>
    <row r="5" spans="1:7" x14ac:dyDescent="0.3">
      <c r="A5">
        <v>4</v>
      </c>
      <c r="B5" s="2">
        <v>112.86</v>
      </c>
      <c r="C5" s="2"/>
      <c r="G5" t="s">
        <v>10</v>
      </c>
    </row>
    <row r="6" spans="1:7" x14ac:dyDescent="0.3">
      <c r="A6">
        <v>5</v>
      </c>
      <c r="B6" s="2">
        <v>143.86000000000001</v>
      </c>
      <c r="C6" s="2"/>
      <c r="G6" t="s">
        <v>11</v>
      </c>
    </row>
    <row r="7" spans="1:7" x14ac:dyDescent="0.3">
      <c r="A7">
        <v>6</v>
      </c>
      <c r="B7" s="2">
        <v>112.86</v>
      </c>
      <c r="C7" s="2"/>
      <c r="G7" t="s">
        <v>12</v>
      </c>
    </row>
    <row r="8" spans="1:7" x14ac:dyDescent="0.3">
      <c r="A8">
        <v>7</v>
      </c>
      <c r="B8" s="2">
        <v>111.87</v>
      </c>
      <c r="C8" s="2"/>
      <c r="G8" t="s">
        <v>13</v>
      </c>
    </row>
    <row r="9" spans="1:7" x14ac:dyDescent="0.3">
      <c r="A9">
        <v>8</v>
      </c>
      <c r="B9" s="2">
        <v>112.86</v>
      </c>
      <c r="C9" s="2"/>
      <c r="G9" t="s">
        <v>14</v>
      </c>
    </row>
    <row r="10" spans="1:7" x14ac:dyDescent="0.3">
      <c r="A10">
        <v>9</v>
      </c>
      <c r="B10" s="2">
        <v>112.86</v>
      </c>
      <c r="C10" s="2"/>
      <c r="G10" t="s">
        <v>15</v>
      </c>
    </row>
    <row r="11" spans="1:7" x14ac:dyDescent="0.3">
      <c r="A11">
        <v>10</v>
      </c>
      <c r="B11" s="2">
        <v>144.86000000000001</v>
      </c>
      <c r="C11" s="2"/>
      <c r="G11" t="s">
        <v>16</v>
      </c>
    </row>
    <row r="12" spans="1:7" x14ac:dyDescent="0.3">
      <c r="A12">
        <v>11</v>
      </c>
      <c r="B12" s="2">
        <v>112.86</v>
      </c>
      <c r="C12" s="2"/>
      <c r="G12" t="s">
        <v>17</v>
      </c>
    </row>
    <row r="13" spans="1:7" x14ac:dyDescent="0.3">
      <c r="A13">
        <v>12</v>
      </c>
      <c r="B13" s="2">
        <v>99</v>
      </c>
      <c r="C13" s="2"/>
      <c r="G13" t="s">
        <v>18</v>
      </c>
    </row>
    <row r="14" spans="1:7" x14ac:dyDescent="0.3">
      <c r="A14">
        <v>13</v>
      </c>
      <c r="B14" s="2">
        <v>112.86</v>
      </c>
      <c r="C14" s="2"/>
      <c r="G14" t="s">
        <v>19</v>
      </c>
    </row>
    <row r="15" spans="1:7" x14ac:dyDescent="0.3">
      <c r="A15">
        <v>14</v>
      </c>
      <c r="B15" s="2">
        <v>112.86</v>
      </c>
      <c r="C15" s="2"/>
      <c r="G15" t="s">
        <v>20</v>
      </c>
    </row>
    <row r="16" spans="1:7" x14ac:dyDescent="0.3">
      <c r="A16">
        <v>15</v>
      </c>
      <c r="B16" s="2">
        <v>133.94999999999999</v>
      </c>
      <c r="C16" s="2"/>
      <c r="G16" t="s">
        <v>21</v>
      </c>
    </row>
    <row r="17" spans="1:7" x14ac:dyDescent="0.3">
      <c r="A17">
        <v>16</v>
      </c>
      <c r="B17" s="2">
        <v>117.86</v>
      </c>
      <c r="C17" s="2"/>
      <c r="G17" t="s">
        <v>22</v>
      </c>
    </row>
    <row r="18" spans="1:7" x14ac:dyDescent="0.3">
      <c r="A18">
        <v>17</v>
      </c>
      <c r="B18" s="2">
        <v>102.96</v>
      </c>
      <c r="C18" s="2"/>
      <c r="G18" t="s">
        <v>23</v>
      </c>
    </row>
    <row r="19" spans="1:7" x14ac:dyDescent="0.3">
      <c r="A19">
        <v>18</v>
      </c>
      <c r="B19" s="2">
        <v>108.9</v>
      </c>
      <c r="C19" s="2"/>
      <c r="G19" t="s">
        <v>24</v>
      </c>
    </row>
    <row r="20" spans="1:7" x14ac:dyDescent="0.3">
      <c r="A20">
        <v>19</v>
      </c>
      <c r="B20" s="2">
        <v>112.86</v>
      </c>
      <c r="C20" s="2"/>
      <c r="G20" t="s">
        <v>25</v>
      </c>
    </row>
    <row r="21" spans="1:7" x14ac:dyDescent="0.3">
      <c r="A21">
        <v>20</v>
      </c>
      <c r="B21" s="2">
        <v>125.86</v>
      </c>
      <c r="C21" s="2">
        <v>125.86</v>
      </c>
      <c r="D21" s="13">
        <v>125.86</v>
      </c>
      <c r="E21" s="13">
        <v>125.86</v>
      </c>
      <c r="G21" t="s">
        <v>26</v>
      </c>
    </row>
    <row r="22" spans="1:7" x14ac:dyDescent="0.3">
      <c r="A22">
        <v>21</v>
      </c>
      <c r="B22" s="2"/>
      <c r="C22" s="2">
        <f>_xlfn.FORECAST.ETS(A22,$B$2:$B$21,$A$2:$A$21,1,1)</f>
        <v>105.71713280516315</v>
      </c>
      <c r="D22" s="13">
        <f>C22-_xlfn.FORECAST.ETS.CONFINT(A22,$B$2:$B$21,$A$2:$A$21,0.95,1,1)</f>
        <v>94.741336840220512</v>
      </c>
      <c r="E22" s="13">
        <f>C22+_xlfn.FORECAST.ETS.CONFINT(A22,$B$2:$B$21,$A$2:$A$21,0.95,1,1)</f>
        <v>116.69292877010578</v>
      </c>
      <c r="G22" t="s">
        <v>114</v>
      </c>
    </row>
    <row r="23" spans="1:7" x14ac:dyDescent="0.3">
      <c r="A23">
        <v>22</v>
      </c>
      <c r="B23" s="2"/>
      <c r="C23" s="2">
        <f>_xlfn.FORECAST.ETS(A23,$B$2:$B$21,$A$2:$A$21,1,1)</f>
        <v>101.10463154519383</v>
      </c>
      <c r="D23" s="13">
        <f>C23-_xlfn.FORECAST.ETS.CONFINT(A23,$B$2:$B$21,$A$2:$A$21,0.95,1,1)</f>
        <v>89.791039224415272</v>
      </c>
      <c r="E23" s="13">
        <f>C23+_xlfn.FORECAST.ETS.CONFINT(A23,$B$2:$B$21,$A$2:$A$21,0.95,1,1)</f>
        <v>112.41822386597238</v>
      </c>
      <c r="G23" t="s">
        <v>115</v>
      </c>
    </row>
    <row r="24" spans="1:7" x14ac:dyDescent="0.3">
      <c r="A24">
        <v>23</v>
      </c>
      <c r="B24" s="2"/>
      <c r="C24" s="2">
        <f>_xlfn.FORECAST.ETS(A24,$B$2:$B$21,$A$2:$A$21,1,1)</f>
        <v>101.91804226985843</v>
      </c>
      <c r="D24" s="13">
        <f>C24-_xlfn.FORECAST.ETS.CONFINT(A24,$B$2:$B$21,$A$2:$A$21,0.95,1,1)</f>
        <v>90.027594980728949</v>
      </c>
      <c r="E24" s="13">
        <f>C24+_xlfn.FORECAST.ETS.CONFINT(A24,$B$2:$B$21,$A$2:$A$21,0.95,1,1)</f>
        <v>113.80848955898792</v>
      </c>
      <c r="G24" t="s">
        <v>116</v>
      </c>
    </row>
    <row r="25" spans="1:7" x14ac:dyDescent="0.3">
      <c r="A25">
        <v>24</v>
      </c>
      <c r="B25" s="2"/>
      <c r="C25" s="2">
        <f>_xlfn.FORECAST.ETS(A25,$B$2:$B$21,$A$2:$A$21,1,1)</f>
        <v>101.79025672200171</v>
      </c>
      <c r="D25" s="13">
        <f>C25-_xlfn.FORECAST.ETS.CONFINT(A25,$B$2:$B$21,$A$2:$A$21,0.95,1,1)</f>
        <v>89.050658598644105</v>
      </c>
      <c r="E25" s="13">
        <f>C25+_xlfn.FORECAST.ETS.CONFINT(A25,$B$2:$B$21,$A$2:$A$21,0.95,1,1)</f>
        <v>114.52985484535932</v>
      </c>
      <c r="G25" t="s">
        <v>117</v>
      </c>
    </row>
    <row r="26" spans="1:7" x14ac:dyDescent="0.3">
      <c r="A26">
        <v>25</v>
      </c>
      <c r="B26" s="2"/>
      <c r="C26" s="2">
        <f>_xlfn.FORECAST.ETS(A26,$B$2:$B$21,$A$2:$A$21,1,1)</f>
        <v>129.77826541700753</v>
      </c>
      <c r="D26" s="13">
        <f>C26-_xlfn.FORECAST.ETS.CONFINT(A26,$B$2:$B$21,$A$2:$A$21,0.95,1,1)</f>
        <v>115.90691333062844</v>
      </c>
      <c r="E26" s="13">
        <f>C26+_xlfn.FORECAST.ETS.CONFINT(A26,$B$2:$B$21,$A$2:$A$21,0.95,1,1)</f>
        <v>143.64961750338662</v>
      </c>
      <c r="G26" t="s">
        <v>118</v>
      </c>
    </row>
    <row r="27" spans="1:7" x14ac:dyDescent="0.3">
      <c r="A27">
        <v>26</v>
      </c>
      <c r="B27" s="2"/>
      <c r="C27" s="2">
        <f>_xlfn.FORECAST.ETS(A27,$B$2:$B$21,$A$2:$A$21,1,1)</f>
        <v>99.62662382449605</v>
      </c>
      <c r="D27" s="13">
        <f>C27-_xlfn.FORECAST.ETS.CONFINT(A27,$B$2:$B$21,$A$2:$A$21,0.95,1,1)</f>
        <v>83.943645580751735</v>
      </c>
      <c r="E27" s="13">
        <f>C27+_xlfn.FORECAST.ETS.CONFINT(A27,$B$2:$B$21,$A$2:$A$21,0.95,1,1)</f>
        <v>115.30960206824037</v>
      </c>
      <c r="G27" t="s">
        <v>119</v>
      </c>
    </row>
    <row r="28" spans="1:7" x14ac:dyDescent="0.3">
      <c r="A28">
        <v>27</v>
      </c>
      <c r="B28" s="2"/>
      <c r="C28" s="2">
        <f>_xlfn.FORECAST.ETS(A28,$B$2:$B$21,$A$2:$A$21,1,1)</f>
        <v>95.014122564526758</v>
      </c>
      <c r="D28" s="13">
        <f>C28-_xlfn.FORECAST.ETS.CONFINT(A28,$B$2:$B$21,$A$2:$A$21,0.95,1,1)</f>
        <v>77.708135031790519</v>
      </c>
      <c r="E28" s="13">
        <f>C28+_xlfn.FORECAST.ETS.CONFINT(A28,$B$2:$B$21,$A$2:$A$21,0.95,1,1)</f>
        <v>112.320110097263</v>
      </c>
      <c r="G28" t="s">
        <v>120</v>
      </c>
    </row>
    <row r="29" spans="1:7" x14ac:dyDescent="0.3">
      <c r="A29">
        <v>28</v>
      </c>
      <c r="B29" s="2"/>
      <c r="C29" s="2">
        <f>_xlfn.FORECAST.ETS(A29,$B$2:$B$21,$A$2:$A$21,1,1)</f>
        <v>95.827533289191351</v>
      </c>
      <c r="D29" s="13">
        <f>C29-_xlfn.FORECAST.ETS.CONFINT(A29,$B$2:$B$21,$A$2:$A$21,0.95,1,1)</f>
        <v>76.663490731527105</v>
      </c>
      <c r="E29" s="13">
        <f>C29+_xlfn.FORECAST.ETS.CONFINT(A29,$B$2:$B$21,$A$2:$A$21,0.95,1,1)</f>
        <v>114.9915758468556</v>
      </c>
      <c r="G29" t="s">
        <v>121</v>
      </c>
    </row>
    <row r="30" spans="1:7" x14ac:dyDescent="0.3">
      <c r="A30">
        <v>29</v>
      </c>
      <c r="B30" s="2"/>
      <c r="C30" s="2">
        <f>_xlfn.FORECAST.ETS(A30,$B$2:$B$21,$A$2:$A$21,1,1)</f>
        <v>95.699747741334633</v>
      </c>
      <c r="D30" s="13">
        <f>C30-_xlfn.FORECAST.ETS.CONFINT(A30,$B$2:$B$21,$A$2:$A$21,0.95,1,1)</f>
        <v>74.464895698614029</v>
      </c>
      <c r="E30" s="13">
        <f>C30+_xlfn.FORECAST.ETS.CONFINT(A30,$B$2:$B$21,$A$2:$A$21,0.95,1,1)</f>
        <v>116.93459978405524</v>
      </c>
      <c r="G30" t="s">
        <v>122</v>
      </c>
    </row>
    <row r="31" spans="1:7" x14ac:dyDescent="0.3">
      <c r="A31">
        <v>30</v>
      </c>
      <c r="B31" s="2"/>
      <c r="C31" s="2">
        <f>_xlfn.FORECAST.ETS(A31,$B$2:$B$21,$A$2:$A$21,1,1)</f>
        <v>123.68775643634046</v>
      </c>
      <c r="D31" s="13">
        <f>C31-_xlfn.FORECAST.ETS.CONFINT(A31,$B$2:$B$21,$A$2:$A$21,0.95,1,1)</f>
        <v>100.18997752997842</v>
      </c>
      <c r="E31" s="13">
        <f>C31+_xlfn.FORECAST.ETS.CONFINT(A31,$B$2:$B$21,$A$2:$A$21,0.95,1,1)</f>
        <v>147.18553534270251</v>
      </c>
      <c r="G31" t="s">
        <v>123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B12D-EA48-4806-9FED-989EC435C382}">
  <dimension ref="A1:M128"/>
  <sheetViews>
    <sheetView topLeftCell="A34" workbookViewId="0">
      <selection activeCell="C2" sqref="C2:C61"/>
    </sheetView>
  </sheetViews>
  <sheetFormatPr defaultRowHeight="14.4" x14ac:dyDescent="0.3"/>
  <cols>
    <col min="1" max="2" width="8.796875" style="4"/>
    <col min="3" max="3" width="16.69921875" style="4" customWidth="1"/>
    <col min="4" max="4" width="14.59765625" style="4" customWidth="1"/>
    <col min="5" max="5" width="8.796875" style="4"/>
    <col min="6" max="6" width="9.8984375" style="4" bestFit="1" customWidth="1"/>
    <col min="7" max="7" width="8.796875" style="4"/>
    <col min="8" max="8" width="15" style="4" bestFit="1" customWidth="1"/>
    <col min="9" max="16384" width="8.796875" style="4"/>
  </cols>
  <sheetData>
    <row r="1" spans="1:13" x14ac:dyDescent="0.3">
      <c r="A1" s="4" t="s">
        <v>4</v>
      </c>
      <c r="B1" s="4" t="s">
        <v>27</v>
      </c>
      <c r="C1" s="8" t="s">
        <v>28</v>
      </c>
      <c r="D1" s="6" t="s">
        <v>0</v>
      </c>
      <c r="E1" s="6" t="s">
        <v>1</v>
      </c>
      <c r="F1" s="6" t="s">
        <v>3</v>
      </c>
      <c r="H1" s="8" t="s">
        <v>32</v>
      </c>
      <c r="I1" s="11">
        <v>38.81</v>
      </c>
      <c r="L1" s="4" t="s">
        <v>42</v>
      </c>
      <c r="M1" s="4" t="s">
        <v>3</v>
      </c>
    </row>
    <row r="2" spans="1:13" x14ac:dyDescent="0.3">
      <c r="A2" s="4">
        <v>2021</v>
      </c>
      <c r="B2" s="4">
        <v>1</v>
      </c>
      <c r="C2" s="4" t="str">
        <f>_xlfn.CONCAT("Y",A2,"M",B2)</f>
        <v>Y2021M1</v>
      </c>
      <c r="D2" s="3">
        <v>6</v>
      </c>
      <c r="E2" s="3">
        <v>36</v>
      </c>
      <c r="F2" s="5">
        <v>35.64</v>
      </c>
      <c r="L2" s="4">
        <v>1</v>
      </c>
      <c r="M2" s="11">
        <v>35.64</v>
      </c>
    </row>
    <row r="3" spans="1:13" x14ac:dyDescent="0.3">
      <c r="A3" s="4">
        <v>2021</v>
      </c>
      <c r="B3" s="4">
        <v>2</v>
      </c>
      <c r="C3" s="4" t="str">
        <f t="shared" ref="C3:C61" si="0">_xlfn.CONCAT("Y",A3,"M",B3)</f>
        <v>Y2021M2</v>
      </c>
      <c r="D3" s="3">
        <v>7</v>
      </c>
      <c r="E3" s="3">
        <v>38</v>
      </c>
      <c r="F3" s="5">
        <v>37.619999999999997</v>
      </c>
      <c r="L3" s="4">
        <v>2</v>
      </c>
      <c r="M3" s="11">
        <v>37.619999999999997</v>
      </c>
    </row>
    <row r="4" spans="1:13" x14ac:dyDescent="0.3">
      <c r="A4" s="4">
        <v>2021</v>
      </c>
      <c r="B4" s="4">
        <v>3</v>
      </c>
      <c r="C4" s="4" t="str">
        <f t="shared" si="0"/>
        <v>Y2021M3</v>
      </c>
      <c r="D4" s="3">
        <v>7</v>
      </c>
      <c r="E4" s="3">
        <v>38</v>
      </c>
      <c r="F4" s="5">
        <v>37.619999999999997</v>
      </c>
      <c r="L4" s="4">
        <v>3</v>
      </c>
      <c r="M4" s="11">
        <v>37.619999999999997</v>
      </c>
    </row>
    <row r="5" spans="1:13" x14ac:dyDescent="0.3">
      <c r="A5" s="4">
        <v>2021</v>
      </c>
      <c r="B5" s="4">
        <v>4</v>
      </c>
      <c r="C5" s="4" t="str">
        <f t="shared" si="0"/>
        <v>Y2021M4</v>
      </c>
      <c r="D5" s="3">
        <v>7</v>
      </c>
      <c r="E5" s="3">
        <v>38</v>
      </c>
      <c r="F5" s="5">
        <v>37.619999999999997</v>
      </c>
      <c r="L5" s="4">
        <v>4</v>
      </c>
      <c r="M5" s="11">
        <v>37.619999999999997</v>
      </c>
    </row>
    <row r="6" spans="1:13" x14ac:dyDescent="0.3">
      <c r="A6" s="4">
        <v>2021</v>
      </c>
      <c r="B6" s="4">
        <v>5</v>
      </c>
      <c r="C6" s="4" t="str">
        <f t="shared" si="0"/>
        <v>Y2021M5</v>
      </c>
      <c r="D6" s="3">
        <v>7</v>
      </c>
      <c r="E6" s="3">
        <v>38</v>
      </c>
      <c r="F6" s="5">
        <v>37.619999999999997</v>
      </c>
      <c r="L6" s="4">
        <v>5</v>
      </c>
      <c r="M6" s="11">
        <v>37.619999999999997</v>
      </c>
    </row>
    <row r="7" spans="1:13" x14ac:dyDescent="0.3">
      <c r="A7" s="4">
        <v>2021</v>
      </c>
      <c r="B7" s="4">
        <v>6</v>
      </c>
      <c r="C7" s="4" t="str">
        <f t="shared" si="0"/>
        <v>Y2021M6</v>
      </c>
      <c r="D7" s="3">
        <v>7</v>
      </c>
      <c r="E7" s="3">
        <v>38</v>
      </c>
      <c r="F7" s="5">
        <v>37.619999999999997</v>
      </c>
      <c r="L7" s="4">
        <v>6</v>
      </c>
      <c r="M7" s="11">
        <v>37.619999999999997</v>
      </c>
    </row>
    <row r="8" spans="1:13" x14ac:dyDescent="0.3">
      <c r="A8" s="4">
        <v>2021</v>
      </c>
      <c r="B8" s="4">
        <v>7</v>
      </c>
      <c r="C8" s="4" t="str">
        <f t="shared" si="0"/>
        <v>Y2021M7</v>
      </c>
      <c r="D8" s="3">
        <v>7</v>
      </c>
      <c r="E8" s="3">
        <v>38</v>
      </c>
      <c r="F8" s="5">
        <v>37.619999999999997</v>
      </c>
      <c r="L8" s="4">
        <v>7</v>
      </c>
      <c r="M8" s="11">
        <v>37.619999999999997</v>
      </c>
    </row>
    <row r="9" spans="1:13" x14ac:dyDescent="0.3">
      <c r="A9" s="4">
        <v>2021</v>
      </c>
      <c r="B9" s="4">
        <v>8</v>
      </c>
      <c r="C9" s="4" t="str">
        <f t="shared" si="0"/>
        <v>Y2021M8</v>
      </c>
      <c r="D9" s="3">
        <v>7</v>
      </c>
      <c r="E9" s="3">
        <v>38</v>
      </c>
      <c r="F9" s="5">
        <v>37.619999999999997</v>
      </c>
      <c r="L9" s="4">
        <v>8</v>
      </c>
      <c r="M9" s="11">
        <v>37.619999999999997</v>
      </c>
    </row>
    <row r="10" spans="1:13" x14ac:dyDescent="0.3">
      <c r="A10" s="4">
        <v>2021</v>
      </c>
      <c r="B10" s="4">
        <v>9</v>
      </c>
      <c r="C10" s="4" t="str">
        <f t="shared" si="0"/>
        <v>Y2021M9</v>
      </c>
      <c r="D10" s="3">
        <v>7</v>
      </c>
      <c r="E10" s="3">
        <v>38</v>
      </c>
      <c r="F10" s="5">
        <v>37.619999999999997</v>
      </c>
      <c r="L10" s="4">
        <v>9</v>
      </c>
      <c r="M10" s="11">
        <v>37.619999999999997</v>
      </c>
    </row>
    <row r="11" spans="1:13" x14ac:dyDescent="0.3">
      <c r="A11" s="4">
        <v>2021</v>
      </c>
      <c r="B11" s="4">
        <v>10</v>
      </c>
      <c r="C11" s="4" t="str">
        <f t="shared" si="0"/>
        <v>Y2021M10</v>
      </c>
      <c r="D11" s="3">
        <v>7</v>
      </c>
      <c r="E11" s="3">
        <v>38</v>
      </c>
      <c r="F11" s="5">
        <v>37.619999999999997</v>
      </c>
      <c r="L11" s="4">
        <v>10</v>
      </c>
      <c r="M11" s="11">
        <v>37.619999999999997</v>
      </c>
    </row>
    <row r="12" spans="1:13" x14ac:dyDescent="0.3">
      <c r="A12" s="4">
        <v>2021</v>
      </c>
      <c r="B12" s="4">
        <v>11</v>
      </c>
      <c r="C12" s="4" t="str">
        <f t="shared" si="0"/>
        <v>Y2021M11</v>
      </c>
      <c r="D12" s="3">
        <v>7</v>
      </c>
      <c r="E12" s="3">
        <v>38</v>
      </c>
      <c r="F12" s="5">
        <v>37.619999999999997</v>
      </c>
      <c r="L12" s="4">
        <v>11</v>
      </c>
      <c r="M12" s="11">
        <v>37.619999999999997</v>
      </c>
    </row>
    <row r="13" spans="1:13" x14ac:dyDescent="0.3">
      <c r="A13" s="4">
        <v>2021</v>
      </c>
      <c r="B13" s="4">
        <v>12</v>
      </c>
      <c r="C13" s="4" t="str">
        <f t="shared" si="0"/>
        <v>Y2021M12</v>
      </c>
      <c r="D13" s="3">
        <v>7</v>
      </c>
      <c r="E13" s="3">
        <v>38</v>
      </c>
      <c r="F13" s="5">
        <v>37.619999999999997</v>
      </c>
      <c r="L13" s="4">
        <v>12</v>
      </c>
      <c r="M13" s="11">
        <v>37.619999999999997</v>
      </c>
    </row>
    <row r="14" spans="1:13" x14ac:dyDescent="0.3">
      <c r="A14" s="4">
        <v>2022</v>
      </c>
      <c r="B14" s="4">
        <v>1</v>
      </c>
      <c r="C14" s="4" t="str">
        <f t="shared" si="0"/>
        <v>Y2022M1</v>
      </c>
      <c r="D14" s="3">
        <v>7</v>
      </c>
      <c r="E14" s="3">
        <v>38</v>
      </c>
      <c r="F14" s="5">
        <v>52.62</v>
      </c>
      <c r="L14" s="4">
        <v>13</v>
      </c>
      <c r="M14" s="11">
        <v>52.62</v>
      </c>
    </row>
    <row r="15" spans="1:13" x14ac:dyDescent="0.3">
      <c r="A15" s="4">
        <v>2022</v>
      </c>
      <c r="B15" s="4">
        <v>2</v>
      </c>
      <c r="C15" s="4" t="str">
        <f t="shared" si="0"/>
        <v>Y2022M2</v>
      </c>
      <c r="D15" s="3">
        <v>7</v>
      </c>
      <c r="E15" s="3">
        <v>38</v>
      </c>
      <c r="F15" s="5">
        <v>46.62</v>
      </c>
      <c r="L15" s="4">
        <v>14</v>
      </c>
      <c r="M15" s="11">
        <v>46.62</v>
      </c>
    </row>
    <row r="16" spans="1:13" x14ac:dyDescent="0.3">
      <c r="A16" s="4">
        <v>2022</v>
      </c>
      <c r="B16" s="4">
        <v>3</v>
      </c>
      <c r="C16" s="4" t="str">
        <f t="shared" si="0"/>
        <v>Y2022M3</v>
      </c>
      <c r="D16" s="3">
        <v>7</v>
      </c>
      <c r="E16" s="3">
        <v>38</v>
      </c>
      <c r="F16" s="5">
        <v>44.62</v>
      </c>
      <c r="L16" s="4">
        <v>15</v>
      </c>
      <c r="M16" s="11">
        <v>44.62</v>
      </c>
    </row>
    <row r="17" spans="1:13" x14ac:dyDescent="0.3">
      <c r="A17" s="4">
        <v>2022</v>
      </c>
      <c r="B17" s="4">
        <v>4</v>
      </c>
      <c r="C17" s="4" t="str">
        <f t="shared" si="0"/>
        <v>Y2022M4</v>
      </c>
      <c r="D17" s="3">
        <v>7</v>
      </c>
      <c r="E17" s="3">
        <v>38</v>
      </c>
      <c r="F17" s="5">
        <v>37.619999999999997</v>
      </c>
      <c r="L17" s="4">
        <v>16</v>
      </c>
      <c r="M17" s="11">
        <v>37.619999999999997</v>
      </c>
    </row>
    <row r="18" spans="1:13" x14ac:dyDescent="0.3">
      <c r="A18" s="4">
        <v>2022</v>
      </c>
      <c r="B18" s="4">
        <v>5</v>
      </c>
      <c r="C18" s="4" t="str">
        <f t="shared" si="0"/>
        <v>Y2022M5</v>
      </c>
      <c r="D18" s="3">
        <v>7</v>
      </c>
      <c r="E18" s="3">
        <v>38</v>
      </c>
      <c r="F18" s="5">
        <v>37.619999999999997</v>
      </c>
      <c r="L18" s="4">
        <v>17</v>
      </c>
      <c r="M18" s="11">
        <v>37.619999999999997</v>
      </c>
    </row>
    <row r="19" spans="1:13" x14ac:dyDescent="0.3">
      <c r="A19" s="4">
        <v>2022</v>
      </c>
      <c r="B19" s="4">
        <v>6</v>
      </c>
      <c r="C19" s="4" t="str">
        <f t="shared" si="0"/>
        <v>Y2022M6</v>
      </c>
      <c r="D19" s="3">
        <v>7</v>
      </c>
      <c r="E19" s="3">
        <v>38</v>
      </c>
      <c r="F19" s="5">
        <v>37.619999999999997</v>
      </c>
      <c r="L19" s="4">
        <v>18</v>
      </c>
      <c r="M19" s="11">
        <v>37.619999999999997</v>
      </c>
    </row>
    <row r="20" spans="1:13" x14ac:dyDescent="0.3">
      <c r="A20" s="4">
        <v>2022</v>
      </c>
      <c r="B20" s="4">
        <v>7</v>
      </c>
      <c r="C20" s="4" t="str">
        <f t="shared" si="0"/>
        <v>Y2022M7</v>
      </c>
      <c r="D20" s="3">
        <v>7</v>
      </c>
      <c r="E20" s="3">
        <v>38</v>
      </c>
      <c r="F20" s="5">
        <v>37.619999999999997</v>
      </c>
      <c r="L20" s="4">
        <v>19</v>
      </c>
      <c r="M20" s="11">
        <v>37.619999999999997</v>
      </c>
    </row>
    <row r="21" spans="1:13" x14ac:dyDescent="0.3">
      <c r="A21" s="4">
        <v>2022</v>
      </c>
      <c r="B21" s="4">
        <v>8</v>
      </c>
      <c r="C21" s="4" t="str">
        <f t="shared" si="0"/>
        <v>Y2022M8</v>
      </c>
      <c r="D21" s="3">
        <v>7</v>
      </c>
      <c r="E21" s="3">
        <v>38</v>
      </c>
      <c r="F21" s="5">
        <v>37.619999999999997</v>
      </c>
      <c r="L21" s="4">
        <v>20</v>
      </c>
      <c r="M21" s="11">
        <v>37.619999999999997</v>
      </c>
    </row>
    <row r="22" spans="1:13" x14ac:dyDescent="0.3">
      <c r="A22" s="4">
        <v>2022</v>
      </c>
      <c r="B22" s="4">
        <v>9</v>
      </c>
      <c r="C22" s="4" t="str">
        <f t="shared" si="0"/>
        <v>Y2022M9</v>
      </c>
      <c r="D22" s="3">
        <v>6</v>
      </c>
      <c r="E22" s="3">
        <v>37</v>
      </c>
      <c r="F22" s="5">
        <v>36.630000000000003</v>
      </c>
      <c r="L22" s="4">
        <v>21</v>
      </c>
      <c r="M22" s="11">
        <v>36.630000000000003</v>
      </c>
    </row>
    <row r="23" spans="1:13" x14ac:dyDescent="0.3">
      <c r="A23" s="4">
        <v>2022</v>
      </c>
      <c r="B23" s="4">
        <v>10</v>
      </c>
      <c r="C23" s="4" t="str">
        <f t="shared" si="0"/>
        <v>Y2022M10</v>
      </c>
      <c r="D23" s="3">
        <v>7</v>
      </c>
      <c r="E23" s="3">
        <v>38</v>
      </c>
      <c r="F23" s="5">
        <v>37.619999999999997</v>
      </c>
      <c r="L23" s="4">
        <v>22</v>
      </c>
      <c r="M23" s="11">
        <v>37.619999999999997</v>
      </c>
    </row>
    <row r="24" spans="1:13" x14ac:dyDescent="0.3">
      <c r="A24" s="4">
        <v>2022</v>
      </c>
      <c r="B24" s="4">
        <v>11</v>
      </c>
      <c r="C24" s="4" t="str">
        <f t="shared" si="0"/>
        <v>Y2022M11</v>
      </c>
      <c r="D24" s="3">
        <v>7</v>
      </c>
      <c r="E24" s="3">
        <v>38</v>
      </c>
      <c r="F24" s="5">
        <v>37.619999999999997</v>
      </c>
      <c r="L24" s="4">
        <v>23</v>
      </c>
      <c r="M24" s="11">
        <v>37.619999999999997</v>
      </c>
    </row>
    <row r="25" spans="1:13" x14ac:dyDescent="0.3">
      <c r="A25" s="4">
        <v>2022</v>
      </c>
      <c r="B25" s="4">
        <v>12</v>
      </c>
      <c r="C25" s="4" t="str">
        <f t="shared" si="0"/>
        <v>Y2022M12</v>
      </c>
      <c r="D25" s="3">
        <v>7</v>
      </c>
      <c r="E25" s="3">
        <v>38</v>
      </c>
      <c r="F25" s="5">
        <v>37.619999999999997</v>
      </c>
      <c r="L25" s="4">
        <v>24</v>
      </c>
      <c r="M25" s="11">
        <v>37.619999999999997</v>
      </c>
    </row>
    <row r="26" spans="1:13" x14ac:dyDescent="0.3">
      <c r="A26" s="4">
        <v>2023</v>
      </c>
      <c r="B26" s="4">
        <v>1</v>
      </c>
      <c r="C26" s="4" t="str">
        <f t="shared" si="0"/>
        <v>Y2023M1</v>
      </c>
      <c r="D26" s="3">
        <v>7</v>
      </c>
      <c r="E26" s="3">
        <v>38</v>
      </c>
      <c r="F26" s="5">
        <v>37.619999999999997</v>
      </c>
      <c r="L26" s="4">
        <v>25</v>
      </c>
      <c r="M26" s="11">
        <v>37.619999999999997</v>
      </c>
    </row>
    <row r="27" spans="1:13" x14ac:dyDescent="0.3">
      <c r="A27" s="4">
        <v>2023</v>
      </c>
      <c r="B27" s="4">
        <v>2</v>
      </c>
      <c r="C27" s="4" t="str">
        <f t="shared" si="0"/>
        <v>Y2023M2</v>
      </c>
      <c r="D27" s="3">
        <v>7</v>
      </c>
      <c r="E27" s="3">
        <v>38</v>
      </c>
      <c r="F27" s="5">
        <v>37.619999999999997</v>
      </c>
      <c r="L27" s="4">
        <v>26</v>
      </c>
      <c r="M27" s="11">
        <v>37.619999999999997</v>
      </c>
    </row>
    <row r="28" spans="1:13" x14ac:dyDescent="0.3">
      <c r="A28" s="4">
        <v>2023</v>
      </c>
      <c r="B28" s="4">
        <v>3</v>
      </c>
      <c r="C28" s="4" t="str">
        <f t="shared" si="0"/>
        <v>Y2023M3</v>
      </c>
      <c r="D28" s="3">
        <v>7</v>
      </c>
      <c r="E28" s="3">
        <v>38</v>
      </c>
      <c r="F28" s="5">
        <v>37.619999999999997</v>
      </c>
      <c r="L28" s="4">
        <v>27</v>
      </c>
      <c r="M28" s="11">
        <v>37.619999999999997</v>
      </c>
    </row>
    <row r="29" spans="1:13" x14ac:dyDescent="0.3">
      <c r="A29" s="4">
        <v>2023</v>
      </c>
      <c r="B29" s="4">
        <v>4</v>
      </c>
      <c r="C29" s="4" t="str">
        <f t="shared" si="0"/>
        <v>Y2023M4</v>
      </c>
      <c r="D29" s="3">
        <v>7</v>
      </c>
      <c r="E29" s="3">
        <v>38</v>
      </c>
      <c r="F29" s="5">
        <v>51.62</v>
      </c>
      <c r="L29" s="4">
        <v>28</v>
      </c>
      <c r="M29" s="11">
        <v>51.62</v>
      </c>
    </row>
    <row r="30" spans="1:13" x14ac:dyDescent="0.3">
      <c r="A30" s="4">
        <v>2023</v>
      </c>
      <c r="B30" s="4">
        <v>5</v>
      </c>
      <c r="C30" s="4" t="str">
        <f t="shared" si="0"/>
        <v>Y2023M5</v>
      </c>
      <c r="D30" s="3">
        <v>7</v>
      </c>
      <c r="E30" s="3">
        <v>38</v>
      </c>
      <c r="F30" s="5">
        <v>42.62</v>
      </c>
      <c r="L30" s="4">
        <v>29</v>
      </c>
      <c r="M30" s="11">
        <v>42.62</v>
      </c>
    </row>
    <row r="31" spans="1:13" x14ac:dyDescent="0.3">
      <c r="A31" s="4">
        <v>2023</v>
      </c>
      <c r="B31" s="4">
        <v>6</v>
      </c>
      <c r="C31" s="4" t="str">
        <f t="shared" si="0"/>
        <v>Y2023M6</v>
      </c>
      <c r="D31" s="3">
        <v>7</v>
      </c>
      <c r="E31" s="3">
        <v>38</v>
      </c>
      <c r="F31" s="5">
        <v>50.62</v>
      </c>
      <c r="L31" s="4">
        <v>30</v>
      </c>
      <c r="M31" s="11">
        <v>50.62</v>
      </c>
    </row>
    <row r="32" spans="1:13" x14ac:dyDescent="0.3">
      <c r="A32" s="4">
        <v>2023</v>
      </c>
      <c r="B32" s="4">
        <v>7</v>
      </c>
      <c r="C32" s="4" t="str">
        <f t="shared" si="0"/>
        <v>Y2023M7</v>
      </c>
      <c r="D32" s="3">
        <v>7</v>
      </c>
      <c r="E32" s="3">
        <v>38</v>
      </c>
      <c r="F32" s="5">
        <v>37.619999999999997</v>
      </c>
      <c r="L32" s="4">
        <v>31</v>
      </c>
      <c r="M32" s="11">
        <v>37.619999999999997</v>
      </c>
    </row>
    <row r="33" spans="1:13" x14ac:dyDescent="0.3">
      <c r="A33" s="4">
        <v>2023</v>
      </c>
      <c r="B33" s="4">
        <v>8</v>
      </c>
      <c r="C33" s="4" t="str">
        <f t="shared" si="0"/>
        <v>Y2023M8</v>
      </c>
      <c r="D33" s="3">
        <v>7</v>
      </c>
      <c r="E33" s="3">
        <v>38</v>
      </c>
      <c r="F33" s="5">
        <v>37.619999999999997</v>
      </c>
      <c r="L33" s="4">
        <v>32</v>
      </c>
      <c r="M33" s="11">
        <v>37.619999999999997</v>
      </c>
    </row>
    <row r="34" spans="1:13" x14ac:dyDescent="0.3">
      <c r="A34" s="4">
        <v>2023</v>
      </c>
      <c r="B34" s="4">
        <v>9</v>
      </c>
      <c r="C34" s="4" t="str">
        <f t="shared" si="0"/>
        <v>Y2023M9</v>
      </c>
      <c r="D34" s="3">
        <v>7</v>
      </c>
      <c r="E34" s="3">
        <v>38</v>
      </c>
      <c r="F34" s="5">
        <v>37.619999999999997</v>
      </c>
      <c r="L34" s="4">
        <v>33</v>
      </c>
      <c r="M34" s="11">
        <v>37.619999999999997</v>
      </c>
    </row>
    <row r="35" spans="1:13" x14ac:dyDescent="0.3">
      <c r="A35" s="4">
        <v>2023</v>
      </c>
      <c r="B35" s="4">
        <v>10</v>
      </c>
      <c r="C35" s="4" t="str">
        <f t="shared" si="0"/>
        <v>Y2023M10</v>
      </c>
      <c r="D35" s="3">
        <v>7</v>
      </c>
      <c r="E35" s="3">
        <v>38</v>
      </c>
      <c r="F35" s="5">
        <v>37.619999999999997</v>
      </c>
      <c r="L35" s="4">
        <v>34</v>
      </c>
      <c r="M35" s="11">
        <v>37.619999999999997</v>
      </c>
    </row>
    <row r="36" spans="1:13" x14ac:dyDescent="0.3">
      <c r="A36" s="4">
        <v>2023</v>
      </c>
      <c r="B36" s="4">
        <v>11</v>
      </c>
      <c r="C36" s="4" t="str">
        <f t="shared" si="0"/>
        <v>Y2023M11</v>
      </c>
      <c r="D36" s="3">
        <v>6</v>
      </c>
      <c r="E36" s="3">
        <v>24</v>
      </c>
      <c r="F36" s="5">
        <v>23.76</v>
      </c>
      <c r="L36" s="4">
        <v>35</v>
      </c>
      <c r="M36" s="11">
        <v>23.76</v>
      </c>
    </row>
    <row r="37" spans="1:13" x14ac:dyDescent="0.3">
      <c r="A37" s="4">
        <v>2023</v>
      </c>
      <c r="B37" s="4">
        <v>12</v>
      </c>
      <c r="C37" s="4" t="str">
        <f t="shared" si="0"/>
        <v>Y2023M12</v>
      </c>
      <c r="D37" s="3">
        <v>7</v>
      </c>
      <c r="E37" s="3">
        <v>38</v>
      </c>
      <c r="F37" s="5">
        <v>37.619999999999997</v>
      </c>
      <c r="L37" s="4">
        <v>36</v>
      </c>
      <c r="M37" s="11">
        <v>37.619999999999997</v>
      </c>
    </row>
    <row r="38" spans="1:13" x14ac:dyDescent="0.3">
      <c r="A38" s="4">
        <v>2024</v>
      </c>
      <c r="B38" s="4">
        <v>1</v>
      </c>
      <c r="C38" s="4" t="str">
        <f t="shared" si="0"/>
        <v>Y2024M1</v>
      </c>
      <c r="D38" s="3">
        <v>7</v>
      </c>
      <c r="E38" s="3">
        <v>38</v>
      </c>
      <c r="F38" s="5">
        <v>37.619999999999997</v>
      </c>
      <c r="L38" s="4">
        <v>37</v>
      </c>
      <c r="M38" s="11">
        <v>37.619999999999997</v>
      </c>
    </row>
    <row r="39" spans="1:13" x14ac:dyDescent="0.3">
      <c r="A39" s="4">
        <v>2024</v>
      </c>
      <c r="B39" s="4">
        <v>2</v>
      </c>
      <c r="C39" s="4" t="str">
        <f t="shared" si="0"/>
        <v>Y2024M2</v>
      </c>
      <c r="D39" s="3">
        <v>7</v>
      </c>
      <c r="E39" s="3">
        <v>38</v>
      </c>
      <c r="F39" s="5">
        <v>37.619999999999997</v>
      </c>
      <c r="L39" s="4">
        <v>38</v>
      </c>
      <c r="M39" s="11">
        <v>37.619999999999997</v>
      </c>
    </row>
    <row r="40" spans="1:13" x14ac:dyDescent="0.3">
      <c r="A40" s="4">
        <v>2024</v>
      </c>
      <c r="B40" s="4">
        <v>3</v>
      </c>
      <c r="C40" s="4" t="str">
        <f t="shared" si="0"/>
        <v>Y2024M3</v>
      </c>
      <c r="D40" s="3">
        <v>7</v>
      </c>
      <c r="E40" s="3">
        <v>38</v>
      </c>
      <c r="F40" s="5">
        <v>37.619999999999997</v>
      </c>
      <c r="L40" s="4">
        <v>39</v>
      </c>
      <c r="M40" s="11">
        <v>37.619999999999997</v>
      </c>
    </row>
    <row r="41" spans="1:13" x14ac:dyDescent="0.3">
      <c r="A41" s="4">
        <v>2024</v>
      </c>
      <c r="B41" s="4">
        <v>4</v>
      </c>
      <c r="C41" s="4" t="str">
        <f t="shared" si="0"/>
        <v>Y2024M4</v>
      </c>
      <c r="D41" s="3">
        <v>7</v>
      </c>
      <c r="E41" s="3">
        <v>38</v>
      </c>
      <c r="F41" s="5">
        <v>37.619999999999997</v>
      </c>
      <c r="L41" s="4">
        <v>40</v>
      </c>
      <c r="M41" s="11">
        <v>37.619999999999997</v>
      </c>
    </row>
    <row r="42" spans="1:13" x14ac:dyDescent="0.3">
      <c r="A42" s="4">
        <v>2024</v>
      </c>
      <c r="B42" s="4">
        <v>5</v>
      </c>
      <c r="C42" s="4" t="str">
        <f t="shared" si="0"/>
        <v>Y2024M5</v>
      </c>
      <c r="D42" s="3">
        <v>7</v>
      </c>
      <c r="E42" s="3">
        <v>38</v>
      </c>
      <c r="F42" s="5">
        <v>37.619999999999997</v>
      </c>
      <c r="L42" s="4">
        <v>41</v>
      </c>
      <c r="M42" s="11">
        <v>37.619999999999997</v>
      </c>
    </row>
    <row r="43" spans="1:13" x14ac:dyDescent="0.3">
      <c r="A43" s="4">
        <v>2024</v>
      </c>
      <c r="B43" s="4">
        <v>6</v>
      </c>
      <c r="C43" s="4" t="str">
        <f t="shared" si="0"/>
        <v>Y2024M6</v>
      </c>
      <c r="D43" s="3">
        <v>7</v>
      </c>
      <c r="E43" s="3">
        <v>38</v>
      </c>
      <c r="F43" s="5">
        <v>37.619999999999997</v>
      </c>
      <c r="L43" s="4">
        <v>42</v>
      </c>
      <c r="M43" s="11">
        <v>37.619999999999997</v>
      </c>
    </row>
    <row r="44" spans="1:13" x14ac:dyDescent="0.3">
      <c r="A44" s="4">
        <v>2024</v>
      </c>
      <c r="B44" s="4">
        <v>7</v>
      </c>
      <c r="C44" s="4" t="str">
        <f t="shared" si="0"/>
        <v>Y2024M7</v>
      </c>
      <c r="D44" s="3">
        <v>7</v>
      </c>
      <c r="E44" s="3">
        <v>38</v>
      </c>
      <c r="F44" s="5">
        <v>39.619999999999997</v>
      </c>
      <c r="L44" s="4">
        <v>43</v>
      </c>
      <c r="M44" s="11">
        <v>39.619999999999997</v>
      </c>
    </row>
    <row r="45" spans="1:13" x14ac:dyDescent="0.3">
      <c r="A45" s="4">
        <v>2024</v>
      </c>
      <c r="B45" s="4">
        <v>8</v>
      </c>
      <c r="C45" s="4" t="str">
        <f t="shared" si="0"/>
        <v>Y2024M8</v>
      </c>
      <c r="D45" s="3">
        <v>7</v>
      </c>
      <c r="E45" s="3">
        <v>38</v>
      </c>
      <c r="F45" s="5">
        <v>47.62</v>
      </c>
      <c r="L45" s="4">
        <v>44</v>
      </c>
      <c r="M45" s="11">
        <v>47.62</v>
      </c>
    </row>
    <row r="46" spans="1:13" x14ac:dyDescent="0.3">
      <c r="A46" s="4">
        <v>2024</v>
      </c>
      <c r="B46" s="4">
        <v>9</v>
      </c>
      <c r="C46" s="4" t="str">
        <f t="shared" si="0"/>
        <v>Y2024M9</v>
      </c>
      <c r="D46" s="3">
        <v>6</v>
      </c>
      <c r="E46" s="3">
        <v>29</v>
      </c>
      <c r="F46" s="5">
        <v>46.71</v>
      </c>
      <c r="L46" s="4">
        <v>45</v>
      </c>
      <c r="M46" s="11">
        <v>46.71</v>
      </c>
    </row>
    <row r="47" spans="1:13" x14ac:dyDescent="0.3">
      <c r="A47" s="4">
        <v>2024</v>
      </c>
      <c r="B47" s="4">
        <v>10</v>
      </c>
      <c r="C47" s="4" t="str">
        <f t="shared" si="0"/>
        <v>Y2024M10</v>
      </c>
      <c r="D47" s="3">
        <v>7</v>
      </c>
      <c r="E47" s="3">
        <v>38</v>
      </c>
      <c r="F47" s="5">
        <v>42.62</v>
      </c>
      <c r="L47" s="4">
        <v>46</v>
      </c>
      <c r="M47" s="11">
        <v>42.62</v>
      </c>
    </row>
    <row r="48" spans="1:13" x14ac:dyDescent="0.3">
      <c r="A48" s="4">
        <v>2024</v>
      </c>
      <c r="B48" s="4">
        <v>11</v>
      </c>
      <c r="C48" s="4" t="str">
        <f t="shared" si="0"/>
        <v>Y2024M11</v>
      </c>
      <c r="D48" s="3">
        <v>7</v>
      </c>
      <c r="E48" s="3">
        <v>38</v>
      </c>
      <c r="F48" s="5">
        <v>37.619999999999997</v>
      </c>
      <c r="L48" s="4">
        <v>47</v>
      </c>
      <c r="M48" s="11">
        <v>37.619999999999997</v>
      </c>
    </row>
    <row r="49" spans="1:13" x14ac:dyDescent="0.3">
      <c r="A49" s="4">
        <v>2024</v>
      </c>
      <c r="B49" s="4">
        <v>12</v>
      </c>
      <c r="C49" s="4" t="str">
        <f t="shared" si="0"/>
        <v>Y2024M12</v>
      </c>
      <c r="D49" s="3">
        <v>7</v>
      </c>
      <c r="E49" s="3">
        <v>38</v>
      </c>
      <c r="F49" s="5">
        <v>37.619999999999997</v>
      </c>
      <c r="L49" s="4">
        <v>48</v>
      </c>
      <c r="M49" s="11">
        <v>37.619999999999997</v>
      </c>
    </row>
    <row r="50" spans="1:13" x14ac:dyDescent="0.3">
      <c r="A50" s="4">
        <v>2025</v>
      </c>
      <c r="B50" s="4">
        <v>1</v>
      </c>
      <c r="C50" s="4" t="str">
        <f t="shared" si="0"/>
        <v>Y2025M1</v>
      </c>
      <c r="D50" s="3">
        <v>7</v>
      </c>
      <c r="E50" s="3">
        <v>38</v>
      </c>
      <c r="F50" s="5">
        <v>37.619999999999997</v>
      </c>
      <c r="L50" s="4">
        <v>49</v>
      </c>
      <c r="M50" s="11">
        <v>37.619999999999997</v>
      </c>
    </row>
    <row r="51" spans="1:13" x14ac:dyDescent="0.3">
      <c r="A51" s="4">
        <v>2025</v>
      </c>
      <c r="B51" s="4">
        <v>2</v>
      </c>
      <c r="C51" s="4" t="str">
        <f t="shared" si="0"/>
        <v>Y2025M2</v>
      </c>
      <c r="D51" s="3">
        <v>5</v>
      </c>
      <c r="E51" s="3">
        <v>28</v>
      </c>
      <c r="F51" s="5">
        <v>27.72</v>
      </c>
      <c r="L51" s="4">
        <v>50</v>
      </c>
      <c r="M51" s="11">
        <v>27.72</v>
      </c>
    </row>
    <row r="52" spans="1:13" x14ac:dyDescent="0.3">
      <c r="A52" s="4">
        <v>2025</v>
      </c>
      <c r="B52" s="4">
        <v>3</v>
      </c>
      <c r="C52" s="4" t="str">
        <f t="shared" si="0"/>
        <v>Y2025M3</v>
      </c>
      <c r="D52" s="3">
        <v>7</v>
      </c>
      <c r="E52" s="3">
        <v>38</v>
      </c>
      <c r="F52" s="5">
        <v>37.619999999999997</v>
      </c>
      <c r="L52" s="4">
        <v>51</v>
      </c>
      <c r="M52" s="11">
        <v>37.619999999999997</v>
      </c>
    </row>
    <row r="53" spans="1:13" x14ac:dyDescent="0.3">
      <c r="A53" s="4">
        <v>2025</v>
      </c>
      <c r="B53" s="4">
        <v>4</v>
      </c>
      <c r="C53" s="4" t="str">
        <f t="shared" si="0"/>
        <v>Y2025M4</v>
      </c>
      <c r="D53" s="3">
        <v>5</v>
      </c>
      <c r="E53" s="3">
        <v>34</v>
      </c>
      <c r="F53" s="5">
        <v>33.659999999999997</v>
      </c>
      <c r="L53" s="4">
        <v>52</v>
      </c>
      <c r="M53" s="11">
        <v>33.659999999999997</v>
      </c>
    </row>
    <row r="54" spans="1:13" x14ac:dyDescent="0.3">
      <c r="A54" s="4">
        <v>2025</v>
      </c>
      <c r="B54" s="4">
        <v>5</v>
      </c>
      <c r="C54" s="4" t="str">
        <f t="shared" si="0"/>
        <v>Y2025M5</v>
      </c>
      <c r="D54" s="3">
        <v>7</v>
      </c>
      <c r="E54" s="3">
        <v>38</v>
      </c>
      <c r="F54" s="5">
        <v>37.619999999999997</v>
      </c>
      <c r="L54" s="4">
        <v>53</v>
      </c>
      <c r="M54" s="11">
        <v>37.619999999999997</v>
      </c>
    </row>
    <row r="55" spans="1:13" x14ac:dyDescent="0.3">
      <c r="A55" s="4">
        <v>2025</v>
      </c>
      <c r="B55" s="4">
        <v>6</v>
      </c>
      <c r="C55" s="4" t="str">
        <f t="shared" si="0"/>
        <v>Y2025M6</v>
      </c>
      <c r="D55" s="3">
        <v>7</v>
      </c>
      <c r="E55" s="3">
        <v>38</v>
      </c>
      <c r="F55" s="5">
        <v>37.619999999999997</v>
      </c>
      <c r="L55" s="4">
        <v>54</v>
      </c>
      <c r="M55" s="11">
        <v>37.619999999999997</v>
      </c>
    </row>
    <row r="56" spans="1:13" x14ac:dyDescent="0.3">
      <c r="A56" s="4">
        <v>2025</v>
      </c>
      <c r="B56" s="4">
        <v>7</v>
      </c>
      <c r="C56" s="4" t="str">
        <f t="shared" si="0"/>
        <v>Y2025M7</v>
      </c>
      <c r="D56" s="3">
        <v>7</v>
      </c>
      <c r="E56" s="3">
        <v>38</v>
      </c>
      <c r="F56" s="5">
        <v>37.619999999999997</v>
      </c>
      <c r="L56" s="4">
        <v>55</v>
      </c>
      <c r="M56" s="11">
        <v>37.619999999999997</v>
      </c>
    </row>
    <row r="57" spans="1:13" x14ac:dyDescent="0.3">
      <c r="A57" s="4">
        <v>2025</v>
      </c>
      <c r="B57" s="4">
        <v>8</v>
      </c>
      <c r="C57" s="4" t="str">
        <f t="shared" si="0"/>
        <v>Y2025M8</v>
      </c>
      <c r="D57" s="3">
        <v>7</v>
      </c>
      <c r="E57" s="3">
        <v>38</v>
      </c>
      <c r="F57" s="5">
        <v>37.619999999999997</v>
      </c>
      <c r="L57" s="4">
        <v>56</v>
      </c>
      <c r="M57" s="11">
        <v>37.619999999999997</v>
      </c>
    </row>
    <row r="58" spans="1:13" x14ac:dyDescent="0.3">
      <c r="A58" s="4">
        <v>2025</v>
      </c>
      <c r="B58" s="4">
        <v>9</v>
      </c>
      <c r="C58" s="4" t="str">
        <f t="shared" si="0"/>
        <v>Y2025M9</v>
      </c>
      <c r="D58" s="3">
        <v>7</v>
      </c>
      <c r="E58" s="3">
        <v>38</v>
      </c>
      <c r="F58" s="5">
        <v>37.619999999999997</v>
      </c>
      <c r="L58" s="4">
        <v>57</v>
      </c>
      <c r="M58" s="11">
        <v>37.619999999999997</v>
      </c>
    </row>
    <row r="59" spans="1:13" x14ac:dyDescent="0.3">
      <c r="A59" s="4">
        <v>2025</v>
      </c>
      <c r="B59" s="4">
        <v>10</v>
      </c>
      <c r="C59" s="4" t="str">
        <f t="shared" si="0"/>
        <v>Y2025M10</v>
      </c>
      <c r="D59" s="3">
        <v>7</v>
      </c>
      <c r="E59" s="3">
        <v>38</v>
      </c>
      <c r="F59" s="5">
        <v>37.619999999999997</v>
      </c>
      <c r="L59" s="4">
        <v>58</v>
      </c>
      <c r="M59" s="11">
        <v>37.619999999999997</v>
      </c>
    </row>
    <row r="60" spans="1:13" x14ac:dyDescent="0.3">
      <c r="A60" s="4">
        <v>2025</v>
      </c>
      <c r="B60" s="4">
        <v>11</v>
      </c>
      <c r="C60" s="4" t="str">
        <f t="shared" si="0"/>
        <v>Y2025M11</v>
      </c>
      <c r="D60" s="3">
        <v>7</v>
      </c>
      <c r="E60" s="3">
        <v>38</v>
      </c>
      <c r="F60" s="5">
        <v>49.62</v>
      </c>
      <c r="L60" s="4">
        <v>59</v>
      </c>
      <c r="M60" s="11">
        <v>49.62</v>
      </c>
    </row>
    <row r="61" spans="1:13" x14ac:dyDescent="0.3">
      <c r="A61" s="4">
        <v>2025</v>
      </c>
      <c r="B61" s="4">
        <v>12</v>
      </c>
      <c r="C61" s="4" t="str">
        <f t="shared" si="0"/>
        <v>Y2025M12</v>
      </c>
      <c r="D61" s="3">
        <v>7</v>
      </c>
      <c r="E61" s="3">
        <v>38</v>
      </c>
      <c r="F61" s="5">
        <v>38.619999999999997</v>
      </c>
      <c r="L61" s="4">
        <v>60</v>
      </c>
      <c r="M61" s="11">
        <v>38.619999999999997</v>
      </c>
    </row>
    <row r="64" spans="1:13" x14ac:dyDescent="0.3">
      <c r="F64" s="12"/>
    </row>
    <row r="65" spans="3:6" x14ac:dyDescent="0.3">
      <c r="C65" s="8" t="s">
        <v>28</v>
      </c>
      <c r="D65" s="6" t="s">
        <v>0</v>
      </c>
      <c r="E65" s="6" t="s">
        <v>1</v>
      </c>
      <c r="F65" s="6" t="s">
        <v>3</v>
      </c>
    </row>
    <row r="66" spans="3:6" x14ac:dyDescent="0.3">
      <c r="C66" s="4" t="s">
        <v>50</v>
      </c>
      <c r="D66" s="3">
        <v>6</v>
      </c>
      <c r="E66" s="3">
        <v>36</v>
      </c>
      <c r="F66" s="5">
        <v>35.64</v>
      </c>
    </row>
    <row r="67" spans="3:6" x14ac:dyDescent="0.3">
      <c r="C67" s="4" t="s">
        <v>51</v>
      </c>
      <c r="D67" s="3">
        <v>7</v>
      </c>
      <c r="E67" s="3">
        <v>38</v>
      </c>
      <c r="F67" s="5">
        <v>37.619999999999997</v>
      </c>
    </row>
    <row r="68" spans="3:6" x14ac:dyDescent="0.3">
      <c r="C68" s="4" t="s">
        <v>52</v>
      </c>
      <c r="D68" s="3">
        <v>7</v>
      </c>
      <c r="E68" s="3">
        <v>38</v>
      </c>
      <c r="F68" s="5">
        <v>37.619999999999997</v>
      </c>
    </row>
    <row r="69" spans="3:6" x14ac:dyDescent="0.3">
      <c r="C69" s="4" t="s">
        <v>53</v>
      </c>
      <c r="D69" s="3">
        <v>7</v>
      </c>
      <c r="E69" s="3">
        <v>38</v>
      </c>
      <c r="F69" s="5">
        <v>37.619999999999997</v>
      </c>
    </row>
    <row r="70" spans="3:6" x14ac:dyDescent="0.3">
      <c r="C70" s="4" t="s">
        <v>54</v>
      </c>
      <c r="D70" s="3">
        <v>7</v>
      </c>
      <c r="E70" s="3">
        <v>38</v>
      </c>
      <c r="F70" s="5">
        <v>37.619999999999997</v>
      </c>
    </row>
    <row r="71" spans="3:6" x14ac:dyDescent="0.3">
      <c r="C71" s="4" t="s">
        <v>55</v>
      </c>
      <c r="D71" s="3">
        <v>7</v>
      </c>
      <c r="E71" s="3">
        <v>38</v>
      </c>
      <c r="F71" s="5">
        <v>37.619999999999997</v>
      </c>
    </row>
    <row r="72" spans="3:6" x14ac:dyDescent="0.3">
      <c r="C72" s="4" t="s">
        <v>56</v>
      </c>
      <c r="D72" s="3">
        <v>7</v>
      </c>
      <c r="E72" s="3">
        <v>38</v>
      </c>
      <c r="F72" s="5">
        <v>37.619999999999997</v>
      </c>
    </row>
    <row r="73" spans="3:6" x14ac:dyDescent="0.3">
      <c r="C73" s="4" t="s">
        <v>57</v>
      </c>
      <c r="D73" s="3">
        <v>7</v>
      </c>
      <c r="E73" s="3">
        <v>38</v>
      </c>
      <c r="F73" s="5">
        <v>37.619999999999997</v>
      </c>
    </row>
    <row r="74" spans="3:6" x14ac:dyDescent="0.3">
      <c r="C74" s="4" t="s">
        <v>58</v>
      </c>
      <c r="D74" s="3">
        <v>7</v>
      </c>
      <c r="E74" s="3">
        <v>38</v>
      </c>
      <c r="F74" s="5">
        <v>37.619999999999997</v>
      </c>
    </row>
    <row r="75" spans="3:6" x14ac:dyDescent="0.3">
      <c r="C75" s="4" t="s">
        <v>59</v>
      </c>
      <c r="D75" s="3">
        <v>7</v>
      </c>
      <c r="E75" s="3">
        <v>38</v>
      </c>
      <c r="F75" s="5">
        <v>37.619999999999997</v>
      </c>
    </row>
    <row r="76" spans="3:6" x14ac:dyDescent="0.3">
      <c r="C76" s="4" t="s">
        <v>60</v>
      </c>
      <c r="D76" s="3">
        <v>7</v>
      </c>
      <c r="E76" s="3">
        <v>38</v>
      </c>
      <c r="F76" s="5">
        <v>37.619999999999997</v>
      </c>
    </row>
    <row r="77" spans="3:6" x14ac:dyDescent="0.3">
      <c r="C77" s="4" t="s">
        <v>61</v>
      </c>
      <c r="D77" s="3">
        <v>7</v>
      </c>
      <c r="E77" s="3">
        <v>38</v>
      </c>
      <c r="F77" s="5">
        <v>37.619999999999997</v>
      </c>
    </row>
    <row r="78" spans="3:6" x14ac:dyDescent="0.3">
      <c r="C78" s="4" t="s">
        <v>62</v>
      </c>
      <c r="D78" s="3">
        <v>7</v>
      </c>
      <c r="E78" s="3">
        <v>38</v>
      </c>
      <c r="F78" s="5">
        <v>52.62</v>
      </c>
    </row>
    <row r="79" spans="3:6" x14ac:dyDescent="0.3">
      <c r="C79" s="4" t="s">
        <v>63</v>
      </c>
      <c r="D79" s="3">
        <v>7</v>
      </c>
      <c r="E79" s="3">
        <v>38</v>
      </c>
      <c r="F79" s="5">
        <v>46.62</v>
      </c>
    </row>
    <row r="80" spans="3:6" x14ac:dyDescent="0.3">
      <c r="C80" s="4" t="s">
        <v>64</v>
      </c>
      <c r="D80" s="3">
        <v>7</v>
      </c>
      <c r="E80" s="3">
        <v>38</v>
      </c>
      <c r="F80" s="5">
        <v>44.62</v>
      </c>
    </row>
    <row r="81" spans="3:6" x14ac:dyDescent="0.3">
      <c r="C81" s="4" t="s">
        <v>65</v>
      </c>
      <c r="D81" s="3">
        <v>7</v>
      </c>
      <c r="E81" s="3">
        <v>38</v>
      </c>
      <c r="F81" s="5">
        <v>37.619999999999997</v>
      </c>
    </row>
    <row r="82" spans="3:6" x14ac:dyDescent="0.3">
      <c r="C82" s="4" t="s">
        <v>66</v>
      </c>
      <c r="D82" s="3">
        <v>7</v>
      </c>
      <c r="E82" s="3">
        <v>38</v>
      </c>
      <c r="F82" s="5">
        <v>37.619999999999997</v>
      </c>
    </row>
    <row r="83" spans="3:6" x14ac:dyDescent="0.3">
      <c r="C83" s="4" t="s">
        <v>67</v>
      </c>
      <c r="D83" s="3">
        <v>7</v>
      </c>
      <c r="E83" s="3">
        <v>38</v>
      </c>
      <c r="F83" s="5">
        <v>37.619999999999997</v>
      </c>
    </row>
    <row r="84" spans="3:6" x14ac:dyDescent="0.3">
      <c r="C84" s="4" t="s">
        <v>68</v>
      </c>
      <c r="D84" s="3">
        <v>7</v>
      </c>
      <c r="E84" s="3">
        <v>38</v>
      </c>
      <c r="F84" s="5">
        <v>37.619999999999997</v>
      </c>
    </row>
    <row r="85" spans="3:6" x14ac:dyDescent="0.3">
      <c r="C85" s="4" t="s">
        <v>69</v>
      </c>
      <c r="D85" s="3">
        <v>7</v>
      </c>
      <c r="E85" s="3">
        <v>38</v>
      </c>
      <c r="F85" s="5">
        <v>37.619999999999997</v>
      </c>
    </row>
    <row r="86" spans="3:6" x14ac:dyDescent="0.3">
      <c r="C86" s="4" t="s">
        <v>70</v>
      </c>
      <c r="D86" s="3">
        <v>6</v>
      </c>
      <c r="E86" s="3">
        <v>37</v>
      </c>
      <c r="F86" s="5">
        <v>36.630000000000003</v>
      </c>
    </row>
    <row r="87" spans="3:6" x14ac:dyDescent="0.3">
      <c r="C87" s="4" t="s">
        <v>71</v>
      </c>
      <c r="D87" s="3">
        <v>7</v>
      </c>
      <c r="E87" s="3">
        <v>38</v>
      </c>
      <c r="F87" s="5">
        <v>37.619999999999997</v>
      </c>
    </row>
    <row r="88" spans="3:6" x14ac:dyDescent="0.3">
      <c r="C88" s="4" t="s">
        <v>72</v>
      </c>
      <c r="D88" s="3">
        <v>7</v>
      </c>
      <c r="E88" s="3">
        <v>38</v>
      </c>
      <c r="F88" s="5">
        <v>37.619999999999997</v>
      </c>
    </row>
    <row r="89" spans="3:6" x14ac:dyDescent="0.3">
      <c r="C89" s="4" t="s">
        <v>73</v>
      </c>
      <c r="D89" s="3">
        <v>7</v>
      </c>
      <c r="E89" s="3">
        <v>38</v>
      </c>
      <c r="F89" s="5">
        <v>37.619999999999997</v>
      </c>
    </row>
    <row r="90" spans="3:6" x14ac:dyDescent="0.3">
      <c r="C90" s="4" t="s">
        <v>74</v>
      </c>
      <c r="D90" s="3">
        <v>7</v>
      </c>
      <c r="E90" s="3">
        <v>38</v>
      </c>
      <c r="F90" s="5">
        <v>37.619999999999997</v>
      </c>
    </row>
    <row r="91" spans="3:6" x14ac:dyDescent="0.3">
      <c r="C91" s="4" t="s">
        <v>75</v>
      </c>
      <c r="D91" s="3">
        <v>7</v>
      </c>
      <c r="E91" s="3">
        <v>38</v>
      </c>
      <c r="F91" s="5">
        <v>37.619999999999997</v>
      </c>
    </row>
    <row r="92" spans="3:6" x14ac:dyDescent="0.3">
      <c r="C92" s="4" t="s">
        <v>76</v>
      </c>
      <c r="D92" s="3">
        <v>7</v>
      </c>
      <c r="E92" s="3">
        <v>38</v>
      </c>
      <c r="F92" s="5">
        <v>37.619999999999997</v>
      </c>
    </row>
    <row r="93" spans="3:6" x14ac:dyDescent="0.3">
      <c r="C93" s="4" t="s">
        <v>77</v>
      </c>
      <c r="D93" s="3">
        <v>7</v>
      </c>
      <c r="E93" s="3">
        <v>38</v>
      </c>
      <c r="F93" s="5">
        <v>51.62</v>
      </c>
    </row>
    <row r="94" spans="3:6" x14ac:dyDescent="0.3">
      <c r="C94" s="4" t="s">
        <v>78</v>
      </c>
      <c r="D94" s="3">
        <v>7</v>
      </c>
      <c r="E94" s="3">
        <v>38</v>
      </c>
      <c r="F94" s="5">
        <v>42.62</v>
      </c>
    </row>
    <row r="95" spans="3:6" x14ac:dyDescent="0.3">
      <c r="D95" s="3"/>
      <c r="E95" s="3"/>
      <c r="F95" s="5"/>
    </row>
    <row r="96" spans="3:6" x14ac:dyDescent="0.3">
      <c r="D96" s="3"/>
      <c r="E96" s="3"/>
      <c r="F96" s="5"/>
    </row>
    <row r="97" spans="3:6" x14ac:dyDescent="0.3">
      <c r="C97" s="8" t="s">
        <v>28</v>
      </c>
      <c r="D97" s="6" t="s">
        <v>0</v>
      </c>
      <c r="E97" s="6" t="s">
        <v>1</v>
      </c>
      <c r="F97" s="6" t="s">
        <v>3</v>
      </c>
    </row>
    <row r="98" spans="3:6" x14ac:dyDescent="0.3">
      <c r="C98" s="4" t="s">
        <v>79</v>
      </c>
      <c r="D98" s="3">
        <v>7</v>
      </c>
      <c r="E98" s="3">
        <v>38</v>
      </c>
      <c r="F98" s="5">
        <v>50.62</v>
      </c>
    </row>
    <row r="99" spans="3:6" x14ac:dyDescent="0.3">
      <c r="C99" s="4" t="s">
        <v>80</v>
      </c>
      <c r="D99" s="3">
        <v>7</v>
      </c>
      <c r="E99" s="3">
        <v>38</v>
      </c>
      <c r="F99" s="5">
        <v>37.619999999999997</v>
      </c>
    </row>
    <row r="100" spans="3:6" x14ac:dyDescent="0.3">
      <c r="C100" s="4" t="s">
        <v>81</v>
      </c>
      <c r="D100" s="3">
        <v>7</v>
      </c>
      <c r="E100" s="3">
        <v>38</v>
      </c>
      <c r="F100" s="5">
        <v>37.619999999999997</v>
      </c>
    </row>
    <row r="101" spans="3:6" x14ac:dyDescent="0.3">
      <c r="C101" s="4" t="s">
        <v>82</v>
      </c>
      <c r="D101" s="3">
        <v>7</v>
      </c>
      <c r="E101" s="3">
        <v>38</v>
      </c>
      <c r="F101" s="5">
        <v>37.619999999999997</v>
      </c>
    </row>
    <row r="102" spans="3:6" x14ac:dyDescent="0.3">
      <c r="C102" s="4" t="s">
        <v>83</v>
      </c>
      <c r="D102" s="3">
        <v>7</v>
      </c>
      <c r="E102" s="3">
        <v>38</v>
      </c>
      <c r="F102" s="5">
        <v>37.619999999999997</v>
      </c>
    </row>
    <row r="103" spans="3:6" x14ac:dyDescent="0.3">
      <c r="C103" s="4" t="s">
        <v>84</v>
      </c>
      <c r="D103" s="3">
        <v>6</v>
      </c>
      <c r="E103" s="3">
        <v>24</v>
      </c>
      <c r="F103" s="5">
        <v>23.76</v>
      </c>
    </row>
    <row r="104" spans="3:6" x14ac:dyDescent="0.3">
      <c r="C104" s="4" t="s">
        <v>85</v>
      </c>
      <c r="D104" s="3">
        <v>7</v>
      </c>
      <c r="E104" s="3">
        <v>38</v>
      </c>
      <c r="F104" s="5">
        <v>37.619999999999997</v>
      </c>
    </row>
    <row r="105" spans="3:6" x14ac:dyDescent="0.3">
      <c r="C105" s="4" t="s">
        <v>86</v>
      </c>
      <c r="D105" s="3">
        <v>7</v>
      </c>
      <c r="E105" s="3">
        <v>38</v>
      </c>
      <c r="F105" s="5">
        <v>37.619999999999997</v>
      </c>
    </row>
    <row r="106" spans="3:6" x14ac:dyDescent="0.3">
      <c r="C106" s="4" t="s">
        <v>87</v>
      </c>
      <c r="D106" s="3">
        <v>7</v>
      </c>
      <c r="E106" s="3">
        <v>38</v>
      </c>
      <c r="F106" s="5">
        <v>37.619999999999997</v>
      </c>
    </row>
    <row r="107" spans="3:6" x14ac:dyDescent="0.3">
      <c r="C107" s="4" t="s">
        <v>88</v>
      </c>
      <c r="D107" s="3">
        <v>7</v>
      </c>
      <c r="E107" s="3">
        <v>38</v>
      </c>
      <c r="F107" s="5">
        <v>37.619999999999997</v>
      </c>
    </row>
    <row r="108" spans="3:6" x14ac:dyDescent="0.3">
      <c r="C108" s="4" t="s">
        <v>89</v>
      </c>
      <c r="D108" s="3">
        <v>7</v>
      </c>
      <c r="E108" s="3">
        <v>38</v>
      </c>
      <c r="F108" s="5">
        <v>37.619999999999997</v>
      </c>
    </row>
    <row r="109" spans="3:6" x14ac:dyDescent="0.3">
      <c r="C109" s="4" t="s">
        <v>90</v>
      </c>
      <c r="D109" s="3">
        <v>7</v>
      </c>
      <c r="E109" s="3">
        <v>38</v>
      </c>
      <c r="F109" s="5">
        <v>37.619999999999997</v>
      </c>
    </row>
    <row r="110" spans="3:6" x14ac:dyDescent="0.3">
      <c r="C110" s="4" t="s">
        <v>91</v>
      </c>
      <c r="D110" s="3">
        <v>7</v>
      </c>
      <c r="E110" s="3">
        <v>38</v>
      </c>
      <c r="F110" s="5">
        <v>37.619999999999997</v>
      </c>
    </row>
    <row r="111" spans="3:6" x14ac:dyDescent="0.3">
      <c r="C111" s="4" t="s">
        <v>92</v>
      </c>
      <c r="D111" s="3">
        <v>7</v>
      </c>
      <c r="E111" s="3">
        <v>38</v>
      </c>
      <c r="F111" s="5">
        <v>39.619999999999997</v>
      </c>
    </row>
    <row r="112" spans="3:6" x14ac:dyDescent="0.3">
      <c r="C112" s="4" t="s">
        <v>93</v>
      </c>
      <c r="D112" s="3">
        <v>7</v>
      </c>
      <c r="E112" s="3">
        <v>38</v>
      </c>
      <c r="F112" s="5">
        <v>47.62</v>
      </c>
    </row>
    <row r="113" spans="3:6" x14ac:dyDescent="0.3">
      <c r="C113" s="4" t="s">
        <v>94</v>
      </c>
      <c r="D113" s="3">
        <v>6</v>
      </c>
      <c r="E113" s="3">
        <v>29</v>
      </c>
      <c r="F113" s="5">
        <v>46.71</v>
      </c>
    </row>
    <row r="114" spans="3:6" x14ac:dyDescent="0.3">
      <c r="C114" s="4" t="s">
        <v>95</v>
      </c>
      <c r="D114" s="3">
        <v>7</v>
      </c>
      <c r="E114" s="3">
        <v>38</v>
      </c>
      <c r="F114" s="5">
        <v>42.62</v>
      </c>
    </row>
    <row r="115" spans="3:6" x14ac:dyDescent="0.3">
      <c r="C115" s="4" t="s">
        <v>96</v>
      </c>
      <c r="D115" s="3">
        <v>7</v>
      </c>
      <c r="E115" s="3">
        <v>38</v>
      </c>
      <c r="F115" s="5">
        <v>37.619999999999997</v>
      </c>
    </row>
    <row r="116" spans="3:6" x14ac:dyDescent="0.3">
      <c r="C116" s="4" t="s">
        <v>97</v>
      </c>
      <c r="D116" s="3">
        <v>7</v>
      </c>
      <c r="E116" s="3">
        <v>38</v>
      </c>
      <c r="F116" s="5">
        <v>37.619999999999997</v>
      </c>
    </row>
    <row r="117" spans="3:6" x14ac:dyDescent="0.3">
      <c r="C117" s="4" t="s">
        <v>98</v>
      </c>
      <c r="D117" s="3">
        <v>7</v>
      </c>
      <c r="E117" s="3">
        <v>38</v>
      </c>
      <c r="F117" s="5">
        <v>37.619999999999997</v>
      </c>
    </row>
    <row r="118" spans="3:6" x14ac:dyDescent="0.3">
      <c r="C118" s="4" t="s">
        <v>99</v>
      </c>
      <c r="D118" s="3">
        <v>5</v>
      </c>
      <c r="E118" s="3">
        <v>28</v>
      </c>
      <c r="F118" s="5">
        <v>27.72</v>
      </c>
    </row>
    <row r="119" spans="3:6" x14ac:dyDescent="0.3">
      <c r="C119" s="4" t="s">
        <v>100</v>
      </c>
      <c r="D119" s="3">
        <v>7</v>
      </c>
      <c r="E119" s="3">
        <v>38</v>
      </c>
      <c r="F119" s="5">
        <v>37.619999999999997</v>
      </c>
    </row>
    <row r="120" spans="3:6" x14ac:dyDescent="0.3">
      <c r="C120" s="4" t="s">
        <v>101</v>
      </c>
      <c r="D120" s="3">
        <v>5</v>
      </c>
      <c r="E120" s="3">
        <v>34</v>
      </c>
      <c r="F120" s="5">
        <v>33.659999999999997</v>
      </c>
    </row>
    <row r="121" spans="3:6" x14ac:dyDescent="0.3">
      <c r="C121" s="4" t="s">
        <v>102</v>
      </c>
      <c r="D121" s="3">
        <v>7</v>
      </c>
      <c r="E121" s="3">
        <v>38</v>
      </c>
      <c r="F121" s="5">
        <v>37.619999999999997</v>
      </c>
    </row>
    <row r="122" spans="3:6" x14ac:dyDescent="0.3">
      <c r="C122" s="4" t="s">
        <v>103</v>
      </c>
      <c r="D122" s="3">
        <v>7</v>
      </c>
      <c r="E122" s="3">
        <v>38</v>
      </c>
      <c r="F122" s="5">
        <v>37.619999999999997</v>
      </c>
    </row>
    <row r="123" spans="3:6" x14ac:dyDescent="0.3">
      <c r="C123" s="4" t="s">
        <v>104</v>
      </c>
      <c r="D123" s="3">
        <v>7</v>
      </c>
      <c r="E123" s="3">
        <v>38</v>
      </c>
      <c r="F123" s="5">
        <v>37.619999999999997</v>
      </c>
    </row>
    <row r="124" spans="3:6" x14ac:dyDescent="0.3">
      <c r="C124" s="4" t="s">
        <v>105</v>
      </c>
      <c r="D124" s="3">
        <v>7</v>
      </c>
      <c r="E124" s="3">
        <v>38</v>
      </c>
      <c r="F124" s="5">
        <v>37.619999999999997</v>
      </c>
    </row>
    <row r="125" spans="3:6" x14ac:dyDescent="0.3">
      <c r="C125" s="4" t="s">
        <v>106</v>
      </c>
      <c r="D125" s="3">
        <v>7</v>
      </c>
      <c r="E125" s="3">
        <v>38</v>
      </c>
      <c r="F125" s="5">
        <v>37.619999999999997</v>
      </c>
    </row>
    <row r="126" spans="3:6" x14ac:dyDescent="0.3">
      <c r="C126" s="4" t="s">
        <v>107</v>
      </c>
      <c r="D126" s="3">
        <v>7</v>
      </c>
      <c r="E126" s="3">
        <v>38</v>
      </c>
      <c r="F126" s="5">
        <v>37.619999999999997</v>
      </c>
    </row>
    <row r="127" spans="3:6" x14ac:dyDescent="0.3">
      <c r="C127" s="4" t="s">
        <v>108</v>
      </c>
      <c r="D127" s="3">
        <v>7</v>
      </c>
      <c r="E127" s="3">
        <v>38</v>
      </c>
      <c r="F127" s="5">
        <v>49.62</v>
      </c>
    </row>
    <row r="128" spans="3:6" x14ac:dyDescent="0.3">
      <c r="C128" s="4" t="s">
        <v>109</v>
      </c>
      <c r="D128" s="3">
        <v>7</v>
      </c>
      <c r="E128" s="3">
        <v>38</v>
      </c>
      <c r="F128" s="5">
        <v>38.619999999999997</v>
      </c>
    </row>
  </sheetData>
  <conditionalFormatting sqref="F2:F61">
    <cfRule type="cellIs" dxfId="15" priority="3" operator="greaterThanOrEqual">
      <formula>$I$1</formula>
    </cfRule>
  </conditionalFormatting>
  <conditionalFormatting sqref="F66:F94">
    <cfRule type="cellIs" dxfId="14" priority="2" operator="greaterThanOrEqual">
      <formula>$I$1</formula>
    </cfRule>
  </conditionalFormatting>
  <conditionalFormatting sqref="F98:F128">
    <cfRule type="cellIs" dxfId="13" priority="1" operator="greaterThanOrEqual">
      <formula>$I$1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BC92-876F-4105-BCB2-C0D567D9AA14}">
  <dimension ref="A1:G91"/>
  <sheetViews>
    <sheetView tabSelected="1" workbookViewId="0">
      <selection activeCell="H3" sqref="H3"/>
    </sheetView>
  </sheetViews>
  <sheetFormatPr defaultRowHeight="14.4" x14ac:dyDescent="0.3"/>
  <cols>
    <col min="2" max="2" width="9.59765625" customWidth="1"/>
    <col min="3" max="3" width="17.796875" customWidth="1"/>
    <col min="4" max="4" width="31.09765625" customWidth="1"/>
    <col min="5" max="5" width="31.296875" customWidth="1"/>
  </cols>
  <sheetData>
    <row r="1" spans="1:7" x14ac:dyDescent="0.3">
      <c r="A1" t="s">
        <v>42</v>
      </c>
      <c r="B1" t="s">
        <v>3</v>
      </c>
      <c r="C1" t="s">
        <v>124</v>
      </c>
      <c r="D1" t="s">
        <v>125</v>
      </c>
      <c r="E1" t="s">
        <v>126</v>
      </c>
    </row>
    <row r="2" spans="1:7" x14ac:dyDescent="0.3">
      <c r="A2">
        <v>1</v>
      </c>
      <c r="B2" s="10">
        <v>35.64</v>
      </c>
      <c r="G2" t="s">
        <v>50</v>
      </c>
    </row>
    <row r="3" spans="1:7" x14ac:dyDescent="0.3">
      <c r="A3">
        <v>2</v>
      </c>
      <c r="B3" s="10">
        <v>37.619999999999997</v>
      </c>
      <c r="G3" t="s">
        <v>51</v>
      </c>
    </row>
    <row r="4" spans="1:7" x14ac:dyDescent="0.3">
      <c r="A4">
        <v>3</v>
      </c>
      <c r="B4" s="10">
        <v>37.619999999999997</v>
      </c>
      <c r="G4" t="s">
        <v>52</v>
      </c>
    </row>
    <row r="5" spans="1:7" x14ac:dyDescent="0.3">
      <c r="A5">
        <v>4</v>
      </c>
      <c r="B5" s="10">
        <v>37.619999999999997</v>
      </c>
      <c r="G5" t="s">
        <v>53</v>
      </c>
    </row>
    <row r="6" spans="1:7" x14ac:dyDescent="0.3">
      <c r="A6">
        <v>5</v>
      </c>
      <c r="B6" s="10">
        <v>37.619999999999997</v>
      </c>
      <c r="G6" t="s">
        <v>54</v>
      </c>
    </row>
    <row r="7" spans="1:7" x14ac:dyDescent="0.3">
      <c r="A7">
        <v>6</v>
      </c>
      <c r="B7" s="10">
        <v>37.619999999999997</v>
      </c>
      <c r="G7" t="s">
        <v>55</v>
      </c>
    </row>
    <row r="8" spans="1:7" x14ac:dyDescent="0.3">
      <c r="A8">
        <v>7</v>
      </c>
      <c r="B8" s="10">
        <v>37.619999999999997</v>
      </c>
      <c r="G8" t="s">
        <v>56</v>
      </c>
    </row>
    <row r="9" spans="1:7" x14ac:dyDescent="0.3">
      <c r="A9">
        <v>8</v>
      </c>
      <c r="B9" s="10">
        <v>37.619999999999997</v>
      </c>
      <c r="G9" t="s">
        <v>57</v>
      </c>
    </row>
    <row r="10" spans="1:7" x14ac:dyDescent="0.3">
      <c r="A10">
        <v>9</v>
      </c>
      <c r="B10" s="10">
        <v>37.619999999999997</v>
      </c>
      <c r="G10" t="s">
        <v>58</v>
      </c>
    </row>
    <row r="11" spans="1:7" x14ac:dyDescent="0.3">
      <c r="A11">
        <v>10</v>
      </c>
      <c r="B11" s="10">
        <v>37.619999999999997</v>
      </c>
      <c r="G11" t="s">
        <v>59</v>
      </c>
    </row>
    <row r="12" spans="1:7" x14ac:dyDescent="0.3">
      <c r="A12">
        <v>11</v>
      </c>
      <c r="B12" s="10">
        <v>37.619999999999997</v>
      </c>
      <c r="G12" t="s">
        <v>60</v>
      </c>
    </row>
    <row r="13" spans="1:7" x14ac:dyDescent="0.3">
      <c r="A13">
        <v>12</v>
      </c>
      <c r="B13" s="10">
        <v>37.619999999999997</v>
      </c>
      <c r="G13" t="s">
        <v>61</v>
      </c>
    </row>
    <row r="14" spans="1:7" x14ac:dyDescent="0.3">
      <c r="A14">
        <v>13</v>
      </c>
      <c r="B14" s="10">
        <v>52.62</v>
      </c>
      <c r="G14" t="s">
        <v>62</v>
      </c>
    </row>
    <row r="15" spans="1:7" x14ac:dyDescent="0.3">
      <c r="A15">
        <v>14</v>
      </c>
      <c r="B15" s="10">
        <v>46.62</v>
      </c>
      <c r="G15" t="s">
        <v>63</v>
      </c>
    </row>
    <row r="16" spans="1:7" x14ac:dyDescent="0.3">
      <c r="A16">
        <v>15</v>
      </c>
      <c r="B16" s="10">
        <v>44.62</v>
      </c>
      <c r="G16" t="s">
        <v>64</v>
      </c>
    </row>
    <row r="17" spans="1:7" x14ac:dyDescent="0.3">
      <c r="A17">
        <v>16</v>
      </c>
      <c r="B17" s="10">
        <v>37.619999999999997</v>
      </c>
      <c r="G17" t="s">
        <v>65</v>
      </c>
    </row>
    <row r="18" spans="1:7" x14ac:dyDescent="0.3">
      <c r="A18">
        <v>17</v>
      </c>
      <c r="B18" s="10">
        <v>37.619999999999997</v>
      </c>
      <c r="G18" t="s">
        <v>66</v>
      </c>
    </row>
    <row r="19" spans="1:7" x14ac:dyDescent="0.3">
      <c r="A19">
        <v>18</v>
      </c>
      <c r="B19" s="10">
        <v>37.619999999999997</v>
      </c>
      <c r="G19" t="s">
        <v>67</v>
      </c>
    </row>
    <row r="20" spans="1:7" x14ac:dyDescent="0.3">
      <c r="A20">
        <v>19</v>
      </c>
      <c r="B20" s="10">
        <v>37.619999999999997</v>
      </c>
      <c r="G20" t="s">
        <v>68</v>
      </c>
    </row>
    <row r="21" spans="1:7" x14ac:dyDescent="0.3">
      <c r="A21">
        <v>20</v>
      </c>
      <c r="B21" s="10">
        <v>37.619999999999997</v>
      </c>
      <c r="G21" t="s">
        <v>69</v>
      </c>
    </row>
    <row r="22" spans="1:7" x14ac:dyDescent="0.3">
      <c r="A22">
        <v>21</v>
      </c>
      <c r="B22" s="10">
        <v>36.630000000000003</v>
      </c>
      <c r="G22" t="s">
        <v>70</v>
      </c>
    </row>
    <row r="23" spans="1:7" x14ac:dyDescent="0.3">
      <c r="A23">
        <v>22</v>
      </c>
      <c r="B23" s="10">
        <v>37.619999999999997</v>
      </c>
      <c r="G23" t="s">
        <v>71</v>
      </c>
    </row>
    <row r="24" spans="1:7" x14ac:dyDescent="0.3">
      <c r="A24">
        <v>23</v>
      </c>
      <c r="B24" s="10">
        <v>37.619999999999997</v>
      </c>
      <c r="G24" t="s">
        <v>72</v>
      </c>
    </row>
    <row r="25" spans="1:7" x14ac:dyDescent="0.3">
      <c r="A25">
        <v>24</v>
      </c>
      <c r="B25" s="10">
        <v>37.619999999999997</v>
      </c>
      <c r="G25" t="s">
        <v>73</v>
      </c>
    </row>
    <row r="26" spans="1:7" x14ac:dyDescent="0.3">
      <c r="A26">
        <v>25</v>
      </c>
      <c r="B26" s="10">
        <v>37.619999999999997</v>
      </c>
      <c r="G26" t="s">
        <v>74</v>
      </c>
    </row>
    <row r="27" spans="1:7" x14ac:dyDescent="0.3">
      <c r="A27">
        <v>26</v>
      </c>
      <c r="B27" s="10">
        <v>37.619999999999997</v>
      </c>
      <c r="G27" t="s">
        <v>75</v>
      </c>
    </row>
    <row r="28" spans="1:7" x14ac:dyDescent="0.3">
      <c r="A28">
        <v>27</v>
      </c>
      <c r="B28" s="10">
        <v>37.619999999999997</v>
      </c>
      <c r="G28" t="s">
        <v>76</v>
      </c>
    </row>
    <row r="29" spans="1:7" x14ac:dyDescent="0.3">
      <c r="A29">
        <v>28</v>
      </c>
      <c r="B29" s="10">
        <v>51.62</v>
      </c>
      <c r="G29" t="s">
        <v>77</v>
      </c>
    </row>
    <row r="30" spans="1:7" x14ac:dyDescent="0.3">
      <c r="A30">
        <v>29</v>
      </c>
      <c r="B30" s="10">
        <v>42.62</v>
      </c>
      <c r="G30" t="s">
        <v>78</v>
      </c>
    </row>
    <row r="31" spans="1:7" x14ac:dyDescent="0.3">
      <c r="A31">
        <v>30</v>
      </c>
      <c r="B31" s="10">
        <v>50.62</v>
      </c>
      <c r="G31" t="s">
        <v>79</v>
      </c>
    </row>
    <row r="32" spans="1:7" x14ac:dyDescent="0.3">
      <c r="A32">
        <v>31</v>
      </c>
      <c r="B32" s="10">
        <v>37.619999999999997</v>
      </c>
      <c r="G32" t="s">
        <v>80</v>
      </c>
    </row>
    <row r="33" spans="1:7" x14ac:dyDescent="0.3">
      <c r="A33">
        <v>32</v>
      </c>
      <c r="B33" s="10">
        <v>37.619999999999997</v>
      </c>
      <c r="G33" t="s">
        <v>81</v>
      </c>
    </row>
    <row r="34" spans="1:7" x14ac:dyDescent="0.3">
      <c r="A34">
        <v>33</v>
      </c>
      <c r="B34" s="10">
        <v>37.619999999999997</v>
      </c>
      <c r="G34" t="s">
        <v>82</v>
      </c>
    </row>
    <row r="35" spans="1:7" x14ac:dyDescent="0.3">
      <c r="A35">
        <v>34</v>
      </c>
      <c r="B35" s="10">
        <v>37.619999999999997</v>
      </c>
      <c r="G35" t="s">
        <v>83</v>
      </c>
    </row>
    <row r="36" spans="1:7" x14ac:dyDescent="0.3">
      <c r="A36">
        <v>35</v>
      </c>
      <c r="B36" s="10">
        <v>23.76</v>
      </c>
      <c r="G36" t="s">
        <v>84</v>
      </c>
    </row>
    <row r="37" spans="1:7" x14ac:dyDescent="0.3">
      <c r="A37">
        <v>36</v>
      </c>
      <c r="B37" s="10">
        <v>37.619999999999997</v>
      </c>
      <c r="G37" t="s">
        <v>85</v>
      </c>
    </row>
    <row r="38" spans="1:7" x14ac:dyDescent="0.3">
      <c r="A38">
        <v>37</v>
      </c>
      <c r="B38" s="10">
        <v>37.619999999999997</v>
      </c>
      <c r="G38" t="s">
        <v>86</v>
      </c>
    </row>
    <row r="39" spans="1:7" x14ac:dyDescent="0.3">
      <c r="A39">
        <v>38</v>
      </c>
      <c r="B39" s="10">
        <v>37.619999999999997</v>
      </c>
      <c r="G39" t="s">
        <v>87</v>
      </c>
    </row>
    <row r="40" spans="1:7" x14ac:dyDescent="0.3">
      <c r="A40">
        <v>39</v>
      </c>
      <c r="B40" s="10">
        <v>37.619999999999997</v>
      </c>
      <c r="G40" t="s">
        <v>88</v>
      </c>
    </row>
    <row r="41" spans="1:7" x14ac:dyDescent="0.3">
      <c r="A41">
        <v>40</v>
      </c>
      <c r="B41" s="10">
        <v>37.619999999999997</v>
      </c>
      <c r="G41" t="s">
        <v>89</v>
      </c>
    </row>
    <row r="42" spans="1:7" x14ac:dyDescent="0.3">
      <c r="A42">
        <v>41</v>
      </c>
      <c r="B42" s="10">
        <v>37.619999999999997</v>
      </c>
      <c r="G42" t="s">
        <v>90</v>
      </c>
    </row>
    <row r="43" spans="1:7" x14ac:dyDescent="0.3">
      <c r="A43">
        <v>42</v>
      </c>
      <c r="B43" s="10">
        <v>37.619999999999997</v>
      </c>
      <c r="G43" t="s">
        <v>91</v>
      </c>
    </row>
    <row r="44" spans="1:7" x14ac:dyDescent="0.3">
      <c r="A44">
        <v>43</v>
      </c>
      <c r="B44" s="10">
        <v>39.619999999999997</v>
      </c>
      <c r="G44" t="s">
        <v>92</v>
      </c>
    </row>
    <row r="45" spans="1:7" x14ac:dyDescent="0.3">
      <c r="A45">
        <v>44</v>
      </c>
      <c r="B45" s="10">
        <v>47.62</v>
      </c>
      <c r="G45" t="s">
        <v>93</v>
      </c>
    </row>
    <row r="46" spans="1:7" x14ac:dyDescent="0.3">
      <c r="A46">
        <v>45</v>
      </c>
      <c r="B46" s="10">
        <v>46.71</v>
      </c>
      <c r="G46" t="s">
        <v>94</v>
      </c>
    </row>
    <row r="47" spans="1:7" x14ac:dyDescent="0.3">
      <c r="A47">
        <v>46</v>
      </c>
      <c r="B47" s="10">
        <v>42.62</v>
      </c>
      <c r="G47" t="s">
        <v>95</v>
      </c>
    </row>
    <row r="48" spans="1:7" x14ac:dyDescent="0.3">
      <c r="A48">
        <v>47</v>
      </c>
      <c r="B48" s="10">
        <v>37.619999999999997</v>
      </c>
      <c r="G48" t="s">
        <v>96</v>
      </c>
    </row>
    <row r="49" spans="1:7" x14ac:dyDescent="0.3">
      <c r="A49">
        <v>48</v>
      </c>
      <c r="B49" s="10">
        <v>37.619999999999997</v>
      </c>
      <c r="G49" t="s">
        <v>97</v>
      </c>
    </row>
    <row r="50" spans="1:7" x14ac:dyDescent="0.3">
      <c r="A50">
        <v>49</v>
      </c>
      <c r="B50" s="10">
        <v>37.619999999999997</v>
      </c>
      <c r="G50" t="s">
        <v>98</v>
      </c>
    </row>
    <row r="51" spans="1:7" x14ac:dyDescent="0.3">
      <c r="A51">
        <v>50</v>
      </c>
      <c r="B51" s="10">
        <v>27.72</v>
      </c>
      <c r="G51" t="s">
        <v>99</v>
      </c>
    </row>
    <row r="52" spans="1:7" x14ac:dyDescent="0.3">
      <c r="A52">
        <v>51</v>
      </c>
      <c r="B52" s="10">
        <v>37.619999999999997</v>
      </c>
      <c r="G52" t="s">
        <v>100</v>
      </c>
    </row>
    <row r="53" spans="1:7" x14ac:dyDescent="0.3">
      <c r="A53">
        <v>52</v>
      </c>
      <c r="B53" s="10">
        <v>33.659999999999997</v>
      </c>
      <c r="G53" t="s">
        <v>101</v>
      </c>
    </row>
    <row r="54" spans="1:7" x14ac:dyDescent="0.3">
      <c r="A54">
        <v>53</v>
      </c>
      <c r="B54" s="10">
        <v>37.619999999999997</v>
      </c>
      <c r="G54" t="s">
        <v>102</v>
      </c>
    </row>
    <row r="55" spans="1:7" x14ac:dyDescent="0.3">
      <c r="A55">
        <v>54</v>
      </c>
      <c r="B55" s="10">
        <v>37.619999999999997</v>
      </c>
      <c r="G55" t="s">
        <v>103</v>
      </c>
    </row>
    <row r="56" spans="1:7" x14ac:dyDescent="0.3">
      <c r="A56">
        <v>55</v>
      </c>
      <c r="B56" s="10">
        <v>37.619999999999997</v>
      </c>
      <c r="G56" t="s">
        <v>104</v>
      </c>
    </row>
    <row r="57" spans="1:7" x14ac:dyDescent="0.3">
      <c r="A57">
        <v>56</v>
      </c>
      <c r="B57" s="10">
        <v>37.619999999999997</v>
      </c>
      <c r="G57" t="s">
        <v>105</v>
      </c>
    </row>
    <row r="58" spans="1:7" x14ac:dyDescent="0.3">
      <c r="A58">
        <v>57</v>
      </c>
      <c r="B58" s="10">
        <v>37.619999999999997</v>
      </c>
      <c r="G58" t="s">
        <v>106</v>
      </c>
    </row>
    <row r="59" spans="1:7" x14ac:dyDescent="0.3">
      <c r="A59">
        <v>58</v>
      </c>
      <c r="B59" s="10">
        <v>37.619999999999997</v>
      </c>
      <c r="G59" t="s">
        <v>107</v>
      </c>
    </row>
    <row r="60" spans="1:7" x14ac:dyDescent="0.3">
      <c r="A60">
        <v>59</v>
      </c>
      <c r="B60" s="10">
        <v>49.62</v>
      </c>
      <c r="G60" t="s">
        <v>108</v>
      </c>
    </row>
    <row r="61" spans="1:7" x14ac:dyDescent="0.3">
      <c r="A61">
        <v>60</v>
      </c>
      <c r="B61" s="10">
        <v>38.619999999999997</v>
      </c>
      <c r="C61" s="10">
        <v>38.619999999999997</v>
      </c>
      <c r="D61" s="10">
        <v>38.619999999999997</v>
      </c>
      <c r="E61" s="10">
        <v>38.619999999999997</v>
      </c>
      <c r="G61" t="s">
        <v>109</v>
      </c>
    </row>
    <row r="62" spans="1:7" x14ac:dyDescent="0.3">
      <c r="A62">
        <v>61</v>
      </c>
      <c r="C62" s="10">
        <f>_xlfn.FORECAST.ETS(A62,$B$2:$B$61,$A$2:$A$61,1,1)</f>
        <v>35.219913804817111</v>
      </c>
      <c r="D62" s="10">
        <f>C62-_xlfn.FORECAST.ETS.CONFINT(A62,$B$2:$B$61,$A$2:$A$61,0.95,1,1)</f>
        <v>28.252828292600682</v>
      </c>
      <c r="E62" s="10">
        <f>C62+_xlfn.FORECAST.ETS.CONFINT(A62,$B$2:$B$61,$A$2:$A$61,0.95,1,1)</f>
        <v>42.186999317033539</v>
      </c>
      <c r="G62" t="s">
        <v>127</v>
      </c>
    </row>
    <row r="63" spans="1:7" x14ac:dyDescent="0.3">
      <c r="A63">
        <v>62</v>
      </c>
      <c r="C63" s="10">
        <f>_xlfn.FORECAST.ETS(A63,$B$2:$B$61,$A$2:$A$61,1,1)</f>
        <v>35.177190476435108</v>
      </c>
      <c r="D63" s="10">
        <f>C63-_xlfn.FORECAST.ETS.CONFINT(A63,$B$2:$B$61,$A$2:$A$61,0.95,1,1)</f>
        <v>28.154143650499972</v>
      </c>
      <c r="E63" s="10">
        <f>C63+_xlfn.FORECAST.ETS.CONFINT(A63,$B$2:$B$61,$A$2:$A$61,0.95,1,1)</f>
        <v>42.20023730237024</v>
      </c>
      <c r="G63" t="s">
        <v>128</v>
      </c>
    </row>
    <row r="64" spans="1:7" x14ac:dyDescent="0.3">
      <c r="A64">
        <v>63</v>
      </c>
      <c r="C64" s="10">
        <f>_xlfn.FORECAST.ETS(A64,$B$2:$B$61,$A$2:$A$61,1,1)</f>
        <v>35.137956546621901</v>
      </c>
      <c r="D64" s="10">
        <f>C64-_xlfn.FORECAST.ETS.CONFINT(A64,$B$2:$B$61,$A$2:$A$61,0.95,1,1)</f>
        <v>28.058516549308877</v>
      </c>
      <c r="E64" s="10">
        <f>C64+_xlfn.FORECAST.ETS.CONFINT(A64,$B$2:$B$61,$A$2:$A$61,0.95,1,1)</f>
        <v>42.217396543934925</v>
      </c>
      <c r="G64" t="s">
        <v>129</v>
      </c>
    </row>
    <row r="65" spans="1:7" x14ac:dyDescent="0.3">
      <c r="A65">
        <v>64</v>
      </c>
      <c r="C65" s="10">
        <f>_xlfn.FORECAST.ETS(A65,$B$2:$B$61,$A$2:$A$61,1,1)</f>
        <v>35.098745775645106</v>
      </c>
      <c r="D65" s="10">
        <f>C65-_xlfn.FORECAST.ETS.CONFINT(A65,$B$2:$B$61,$A$2:$A$61,0.95,1,1)</f>
        <v>27.962484185433418</v>
      </c>
      <c r="E65" s="10">
        <f>C65+_xlfn.FORECAST.ETS.CONFINT(A65,$B$2:$B$61,$A$2:$A$61,0.95,1,1)</f>
        <v>42.235007365856795</v>
      </c>
      <c r="G65" t="s">
        <v>130</v>
      </c>
    </row>
    <row r="66" spans="1:7" x14ac:dyDescent="0.3">
      <c r="A66">
        <v>65</v>
      </c>
      <c r="C66" s="10">
        <f>_xlfn.FORECAST.ETS(A66,$B$2:$B$61,$A$2:$A$61,1,1)</f>
        <v>28.581690440222506</v>
      </c>
      <c r="D66" s="10">
        <f>C66-_xlfn.FORECAST.ETS.CONFINT(A66,$B$2:$B$61,$A$2:$A$61,0.95,1,1)</f>
        <v>21.38818224011845</v>
      </c>
      <c r="E66" s="10">
        <f>C66+_xlfn.FORECAST.ETS.CONFINT(A66,$B$2:$B$61,$A$2:$A$61,0.95,1,1)</f>
        <v>35.775198640326565</v>
      </c>
      <c r="G66" t="s">
        <v>131</v>
      </c>
    </row>
    <row r="67" spans="1:7" x14ac:dyDescent="0.3">
      <c r="A67">
        <v>66</v>
      </c>
      <c r="C67" s="10">
        <f>_xlfn.FORECAST.ETS(A67,$B$2:$B$61,$A$2:$A$61,1,1)</f>
        <v>34.84150605084892</v>
      </c>
      <c r="D67" s="10">
        <f>C67-_xlfn.FORECAST.ETS.CONFINT(A67,$B$2:$B$61,$A$2:$A$61,0.95,1,1)</f>
        <v>27.590329596009511</v>
      </c>
      <c r="E67" s="10">
        <f>C67+_xlfn.FORECAST.ETS.CONFINT(A67,$B$2:$B$61,$A$2:$A$61,0.95,1,1)</f>
        <v>42.09268250568833</v>
      </c>
      <c r="G67" t="s">
        <v>132</v>
      </c>
    </row>
    <row r="68" spans="1:7" x14ac:dyDescent="0.3">
      <c r="A68">
        <v>67</v>
      </c>
      <c r="C68" s="10">
        <f>_xlfn.FORECAST.ETS(A68,$B$2:$B$61,$A$2:$A$61,1,1)</f>
        <v>34.649213175783963</v>
      </c>
      <c r="D68" s="10">
        <f>C68-_xlfn.FORECAST.ETS.CONFINT(A68,$B$2:$B$61,$A$2:$A$61,0.95,1,1)</f>
        <v>27.339950160455317</v>
      </c>
      <c r="E68" s="10">
        <f>C68+_xlfn.FORECAST.ETS.CONFINT(A68,$B$2:$B$61,$A$2:$A$61,0.95,1,1)</f>
        <v>41.958476191112609</v>
      </c>
      <c r="G68" t="s">
        <v>133</v>
      </c>
    </row>
    <row r="69" spans="1:7" x14ac:dyDescent="0.3">
      <c r="A69">
        <v>68</v>
      </c>
      <c r="C69" s="10">
        <f>_xlfn.FORECAST.ETS(A69,$B$2:$B$61,$A$2:$A$61,1,1)</f>
        <v>34.498521980611102</v>
      </c>
      <c r="D69" s="10">
        <f>C69-_xlfn.FORECAST.ETS.CONFINT(A69,$B$2:$B$61,$A$2:$A$61,0.95,1,1)</f>
        <v>27.130757404457313</v>
      </c>
      <c r="E69" s="10">
        <f>C69+_xlfn.FORECAST.ETS.CONFINT(A69,$B$2:$B$61,$A$2:$A$61,0.95,1,1)</f>
        <v>41.866286556764891</v>
      </c>
      <c r="G69" t="s">
        <v>134</v>
      </c>
    </row>
    <row r="70" spans="1:7" x14ac:dyDescent="0.3">
      <c r="A70">
        <v>69</v>
      </c>
      <c r="C70" s="10">
        <f>_xlfn.FORECAST.ETS(A70,$B$2:$B$61,$A$2:$A$61,1,1)</f>
        <v>34.459147170101367</v>
      </c>
      <c r="D70" s="10">
        <f>C70-_xlfn.FORECAST.ETS.CONFINT(A70,$B$2:$B$61,$A$2:$A$61,0.95,1,1)</f>
        <v>27.03246930399564</v>
      </c>
      <c r="E70" s="10">
        <f>C70+_xlfn.FORECAST.ETS.CONFINT(A70,$B$2:$B$61,$A$2:$A$61,0.95,1,1)</f>
        <v>41.885825036207095</v>
      </c>
      <c r="G70" t="s">
        <v>135</v>
      </c>
    </row>
    <row r="71" spans="1:7" x14ac:dyDescent="0.3">
      <c r="A71">
        <v>70</v>
      </c>
      <c r="C71" s="10">
        <f>_xlfn.FORECAST.ETS(A71,$B$2:$B$61,$A$2:$A$61,1,1)</f>
        <v>34.419812431357499</v>
      </c>
      <c r="D71" s="10">
        <f>C71-_xlfn.FORECAST.ETS.CONFINT(A71,$B$2:$B$61,$A$2:$A$61,0.95,1,1)</f>
        <v>26.933812782703576</v>
      </c>
      <c r="E71" s="10">
        <f>C71+_xlfn.FORECAST.ETS.CONFINT(A71,$B$2:$B$61,$A$2:$A$61,0.95,1,1)</f>
        <v>41.905812080011422</v>
      </c>
      <c r="G71" t="s">
        <v>136</v>
      </c>
    </row>
    <row r="72" spans="1:7" x14ac:dyDescent="0.3">
      <c r="A72">
        <v>71</v>
      </c>
      <c r="C72" s="10">
        <f>_xlfn.FORECAST.ETS(A72,$B$2:$B$61,$A$2:$A$61,1,1)</f>
        <v>34.38051302429151</v>
      </c>
      <c r="D72" s="10">
        <f>C72-_xlfn.FORECAST.ETS.CONFINT(A72,$B$2:$B$61,$A$2:$A$61,0.95,1,1)</f>
        <v>26.834786301939747</v>
      </c>
      <c r="E72" s="10">
        <f>C72+_xlfn.FORECAST.ETS.CONFINT(A72,$B$2:$B$61,$A$2:$A$61,0.95,1,1)</f>
        <v>41.926239746643269</v>
      </c>
      <c r="G72" t="s">
        <v>137</v>
      </c>
    </row>
    <row r="73" spans="1:7" x14ac:dyDescent="0.3">
      <c r="A73">
        <v>72</v>
      </c>
      <c r="C73" s="10">
        <f>_xlfn.FORECAST.ETS(A73,$B$2:$B$61,$A$2:$A$61,1,1)</f>
        <v>34.735663144655845</v>
      </c>
      <c r="D73" s="10">
        <f>C73-_xlfn.FORECAST.ETS.CONFINT(A73,$B$2:$B$61,$A$2:$A$61,0.95,1,1)</f>
        <v>27.129807223474707</v>
      </c>
      <c r="E73" s="10">
        <f>C73+_xlfn.FORECAST.ETS.CONFINT(A73,$B$2:$B$61,$A$2:$A$61,0.95,1,1)</f>
        <v>42.341519065836984</v>
      </c>
      <c r="G73" t="s">
        <v>138</v>
      </c>
    </row>
    <row r="74" spans="1:7" x14ac:dyDescent="0.3">
      <c r="A74">
        <v>73</v>
      </c>
      <c r="C74" s="10">
        <f>_xlfn.FORECAST.ETS(A74,$B$2:$B$61,$A$2:$A$61,1,1)</f>
        <v>49.153200827040521</v>
      </c>
      <c r="D74" s="10">
        <f>C74-_xlfn.FORECAST.ETS.CONFINT(A74,$B$2:$B$61,$A$2:$A$61,0.95,1,1)</f>
        <v>41.486816712200863</v>
      </c>
      <c r="E74" s="10">
        <f>C74+_xlfn.FORECAST.ETS.CONFINT(A74,$B$2:$B$61,$A$2:$A$61,0.95,1,1)</f>
        <v>56.81958494188018</v>
      </c>
      <c r="G74" t="s">
        <v>139</v>
      </c>
    </row>
    <row r="75" spans="1:7" x14ac:dyDescent="0.3">
      <c r="A75">
        <v>74</v>
      </c>
      <c r="C75" s="10">
        <f>_xlfn.FORECAST.ETS(A75,$B$2:$B$61,$A$2:$A$61,1,1)</f>
        <v>41.718297968392633</v>
      </c>
      <c r="D75" s="10">
        <f>C75-_xlfn.FORECAST.ETS.CONFINT(A75,$B$2:$B$61,$A$2:$A$61,0.95,1,1)</f>
        <v>33.990989759418852</v>
      </c>
      <c r="E75" s="10">
        <f>C75+_xlfn.FORECAST.ETS.CONFINT(A75,$B$2:$B$61,$A$2:$A$61,0.95,1,1)</f>
        <v>49.445606177366415</v>
      </c>
      <c r="G75" t="s">
        <v>140</v>
      </c>
    </row>
    <row r="76" spans="1:7" x14ac:dyDescent="0.3">
      <c r="A76">
        <v>75</v>
      </c>
      <c r="C76" s="10">
        <f>_xlfn.FORECAST.ETS(A76,$B$2:$B$61,$A$2:$A$61,1,1)</f>
        <v>44.659960752460805</v>
      </c>
      <c r="D76" s="10">
        <f>C76-_xlfn.FORECAST.ETS.CONFINT(A76,$B$2:$B$61,$A$2:$A$61,0.95,1,1)</f>
        <v>36.871335607099745</v>
      </c>
      <c r="E76" s="10">
        <f>C76+_xlfn.FORECAST.ETS.CONFINT(A76,$B$2:$B$61,$A$2:$A$61,0.95,1,1)</f>
        <v>52.448585897821864</v>
      </c>
      <c r="G76" t="s">
        <v>141</v>
      </c>
    </row>
    <row r="77" spans="1:7" x14ac:dyDescent="0.3">
      <c r="A77">
        <v>76</v>
      </c>
      <c r="C77" s="10">
        <f>_xlfn.FORECAST.ETS(A77,$B$2:$B$61,$A$2:$A$61,1,1)</f>
        <v>34.634464313033966</v>
      </c>
      <c r="D77" s="10">
        <f>C77-_xlfn.FORECAST.ETS.CONFINT(A77,$B$2:$B$61,$A$2:$A$61,0.95,1,1)</f>
        <v>26.783257534987108</v>
      </c>
      <c r="E77" s="10">
        <f>C77+_xlfn.FORECAST.ETS.CONFINT(A77,$B$2:$B$61,$A$2:$A$61,0.95,1,1)</f>
        <v>42.485671091080825</v>
      </c>
      <c r="G77" t="s">
        <v>142</v>
      </c>
    </row>
    <row r="78" spans="1:7" x14ac:dyDescent="0.3">
      <c r="A78">
        <v>77</v>
      </c>
      <c r="C78" s="10">
        <f>_xlfn.FORECAST.ETS(A78,$B$2:$B$61,$A$2:$A$61,1,1)</f>
        <v>34.591740984651963</v>
      </c>
      <c r="D78" s="10">
        <f>C78-_xlfn.FORECAST.ETS.CONFINT(A78,$B$2:$B$61,$A$2:$A$61,0.95,1,1)</f>
        <v>26.678447480152883</v>
      </c>
      <c r="E78" s="10">
        <f>C78+_xlfn.FORECAST.ETS.CONFINT(A78,$B$2:$B$61,$A$2:$A$61,0.95,1,1)</f>
        <v>42.505034489151043</v>
      </c>
      <c r="G78" t="s">
        <v>143</v>
      </c>
    </row>
    <row r="79" spans="1:7" x14ac:dyDescent="0.3">
      <c r="A79">
        <v>78</v>
      </c>
      <c r="C79" s="10">
        <f>_xlfn.FORECAST.ETS(A79,$B$2:$B$61,$A$2:$A$61,1,1)</f>
        <v>34.552507054838763</v>
      </c>
      <c r="D79" s="10">
        <f>C79-_xlfn.FORECAST.ETS.CONFINT(A79,$B$2:$B$61,$A$2:$A$61,0.95,1,1)</f>
        <v>26.576742872956377</v>
      </c>
      <c r="E79" s="10">
        <f>C79+_xlfn.FORECAST.ETS.CONFINT(A79,$B$2:$B$61,$A$2:$A$61,0.95,1,1)</f>
        <v>42.528271236721153</v>
      </c>
      <c r="G79" t="s">
        <v>144</v>
      </c>
    </row>
    <row r="80" spans="1:7" x14ac:dyDescent="0.3">
      <c r="A80">
        <v>79</v>
      </c>
      <c r="C80" s="10">
        <f>_xlfn.FORECAST.ETS(A80,$B$2:$B$61,$A$2:$A$61,1,1)</f>
        <v>34.513296283861969</v>
      </c>
      <c r="D80" s="10">
        <f>C80-_xlfn.FORECAST.ETS.CONFINT(A80,$B$2:$B$61,$A$2:$A$61,0.95,1,1)</f>
        <v>26.474680386696448</v>
      </c>
      <c r="E80" s="10">
        <f>C80+_xlfn.FORECAST.ETS.CONFINT(A80,$B$2:$B$61,$A$2:$A$61,0.95,1,1)</f>
        <v>42.55191218102749</v>
      </c>
      <c r="G80" t="s">
        <v>145</v>
      </c>
    </row>
    <row r="81" spans="1:7" x14ac:dyDescent="0.3">
      <c r="A81">
        <v>80</v>
      </c>
      <c r="C81" s="10">
        <f>_xlfn.FORECAST.ETS(A81,$B$2:$B$61,$A$2:$A$61,1,1)</f>
        <v>27.996240948439368</v>
      </c>
      <c r="D81" s="10">
        <f>C81-_xlfn.FORECAST.ETS.CONFINT(A81,$B$2:$B$61,$A$2:$A$61,0.95,1,1)</f>
        <v>19.894395174765272</v>
      </c>
      <c r="E81" s="10">
        <f>C81+_xlfn.FORECAST.ETS.CONFINT(A81,$B$2:$B$61,$A$2:$A$61,0.95,1,1)</f>
        <v>36.098086722113464</v>
      </c>
      <c r="G81" t="s">
        <v>146</v>
      </c>
    </row>
    <row r="82" spans="1:7" x14ac:dyDescent="0.3">
      <c r="A82">
        <v>81</v>
      </c>
      <c r="C82" s="10">
        <f>_xlfn.FORECAST.ETS(A82,$B$2:$B$61,$A$2:$A$61,1,1)</f>
        <v>34.256056559065776</v>
      </c>
      <c r="D82" s="10">
        <f>C82-_xlfn.FORECAST.ETS.CONFINT(A82,$B$2:$B$61,$A$2:$A$61,0.95,1,1)</f>
        <v>26.09060558803699</v>
      </c>
      <c r="E82" s="10">
        <f>C82+_xlfn.FORECAST.ETS.CONFINT(A82,$B$2:$B$61,$A$2:$A$61,0.95,1,1)</f>
        <v>42.421507530094559</v>
      </c>
      <c r="G82" t="s">
        <v>147</v>
      </c>
    </row>
    <row r="83" spans="1:7" x14ac:dyDescent="0.3">
      <c r="A83">
        <v>82</v>
      </c>
      <c r="C83" s="10">
        <f>_xlfn.FORECAST.ETS(A83,$B$2:$B$61,$A$2:$A$61,1,1)</f>
        <v>34.063763684000818</v>
      </c>
      <c r="D83" s="10">
        <f>C83-_xlfn.FORECAST.ETS.CONFINT(A83,$B$2:$B$61,$A$2:$A$61,0.95,1,1)</f>
        <v>25.834334998949483</v>
      </c>
      <c r="E83" s="10">
        <f>C83+_xlfn.FORECAST.ETS.CONFINT(A83,$B$2:$B$61,$A$2:$A$61,0.95,1,1)</f>
        <v>42.29319236905215</v>
      </c>
      <c r="G83" t="s">
        <v>148</v>
      </c>
    </row>
    <row r="84" spans="1:7" x14ac:dyDescent="0.3">
      <c r="A84">
        <v>83</v>
      </c>
      <c r="C84" s="10">
        <f>_xlfn.FORECAST.ETS(A84,$B$2:$B$61,$A$2:$A$61,1,1)</f>
        <v>33.913072488827957</v>
      </c>
      <c r="D84" s="10">
        <f>C84-_xlfn.FORECAST.ETS.CONFINT(A84,$B$2:$B$61,$A$2:$A$61,0.95,1,1)</f>
        <v>25.61929634118723</v>
      </c>
      <c r="E84" s="10">
        <f>C84+_xlfn.FORECAST.ETS.CONFINT(A84,$B$2:$B$61,$A$2:$A$61,0.95,1,1)</f>
        <v>42.206848636468685</v>
      </c>
      <c r="G84" t="s">
        <v>149</v>
      </c>
    </row>
    <row r="85" spans="1:7" x14ac:dyDescent="0.3">
      <c r="A85">
        <v>84</v>
      </c>
      <c r="C85" s="10">
        <f>_xlfn.FORECAST.ETS(A85,$B$2:$B$61,$A$2:$A$61,1,1)</f>
        <v>33.87369767831823</v>
      </c>
      <c r="D85" s="10">
        <f>C85-_xlfn.FORECAST.ETS.CONFINT(A85,$B$2:$B$61,$A$2:$A$61,0.95,1,1)</f>
        <v>25.51520705169661</v>
      </c>
      <c r="E85" s="10">
        <f>C85+_xlfn.FORECAST.ETS.CONFINT(A85,$B$2:$B$61,$A$2:$A$61,0.95,1,1)</f>
        <v>42.232188304939854</v>
      </c>
      <c r="G85" t="s">
        <v>150</v>
      </c>
    </row>
    <row r="86" spans="1:7" x14ac:dyDescent="0.3">
      <c r="A86">
        <v>85</v>
      </c>
      <c r="C86" s="10">
        <f>_xlfn.FORECAST.ETS(A86,$B$2:$B$61,$A$2:$A$61,1,1)</f>
        <v>33.834362939574362</v>
      </c>
      <c r="D86" s="10">
        <f>C86-_xlfn.FORECAST.ETS.CONFINT(A86,$B$2:$B$61,$A$2:$A$61,0.95,1,1)</f>
        <v>25.410793514007281</v>
      </c>
      <c r="E86" s="10">
        <f>C86+_xlfn.FORECAST.ETS.CONFINT(A86,$B$2:$B$61,$A$2:$A$61,0.95,1,1)</f>
        <v>42.257932365141443</v>
      </c>
      <c r="G86" t="s">
        <v>151</v>
      </c>
    </row>
    <row r="87" spans="1:7" x14ac:dyDescent="0.3">
      <c r="A87">
        <v>86</v>
      </c>
      <c r="C87" s="10">
        <f>_xlfn.FORECAST.ETS(A87,$B$2:$B$61,$A$2:$A$61,1,1)</f>
        <v>33.795063532508372</v>
      </c>
      <c r="D87" s="10">
        <f>C87-_xlfn.FORECAST.ETS.CONFINT(A87,$B$2:$B$61,$A$2:$A$61,0.95,1,1)</f>
        <v>25.306053648910847</v>
      </c>
      <c r="E87" s="10">
        <f>C87+_xlfn.FORECAST.ETS.CONFINT(A87,$B$2:$B$61,$A$2:$A$61,0.95,1,1)</f>
        <v>42.284073416105898</v>
      </c>
      <c r="G87" t="s">
        <v>152</v>
      </c>
    </row>
    <row r="88" spans="1:7" x14ac:dyDescent="0.3">
      <c r="A88">
        <v>87</v>
      </c>
      <c r="C88" s="10">
        <f>_xlfn.FORECAST.ETS(A88,$B$2:$B$61,$A$2:$A$61,1,1)</f>
        <v>34.150213652872701</v>
      </c>
      <c r="D88" s="10">
        <f>C88-_xlfn.FORECAST.ETS.CONFINT(A88,$B$2:$B$61,$A$2:$A$61,0.95,1,1)</f>
        <v>25.595404277714984</v>
      </c>
      <c r="E88" s="10">
        <f>C88+_xlfn.FORECAST.ETS.CONFINT(A88,$B$2:$B$61,$A$2:$A$61,0.95,1,1)</f>
        <v>42.705023028030418</v>
      </c>
      <c r="G88" t="s">
        <v>153</v>
      </c>
    </row>
    <row r="89" spans="1:7" x14ac:dyDescent="0.3">
      <c r="A89">
        <v>88</v>
      </c>
      <c r="C89" s="10">
        <f>_xlfn.FORECAST.ETS(A89,$B$2:$B$61,$A$2:$A$61,1,1)</f>
        <v>48.567751335257384</v>
      </c>
      <c r="D89" s="10">
        <f>C89-_xlfn.FORECAST.ETS.CONFINT(A89,$B$2:$B$61,$A$2:$A$61,0.95,1,1)</f>
        <v>39.94678602548381</v>
      </c>
      <c r="E89" s="10">
        <f>C89+_xlfn.FORECAST.ETS.CONFINT(A89,$B$2:$B$61,$A$2:$A$61,0.95,1,1)</f>
        <v>57.188716645030958</v>
      </c>
      <c r="G89" t="s">
        <v>154</v>
      </c>
    </row>
    <row r="90" spans="1:7" x14ac:dyDescent="0.3">
      <c r="A90">
        <v>89</v>
      </c>
      <c r="C90" s="10">
        <f>_xlfn.FORECAST.ETS(A90,$B$2:$B$61,$A$2:$A$61,1,1)</f>
        <v>41.132848476609489</v>
      </c>
      <c r="D90" s="10">
        <f>C90-_xlfn.FORECAST.ETS.CONFINT(A90,$B$2:$B$61,$A$2:$A$61,0.95,1,1)</f>
        <v>32.445373344819103</v>
      </c>
      <c r="E90" s="10">
        <f>C90+_xlfn.FORECAST.ETS.CONFINT(A90,$B$2:$B$61,$A$2:$A$61,0.95,1,1)</f>
        <v>49.820323608399875</v>
      </c>
      <c r="G90" t="s">
        <v>155</v>
      </c>
    </row>
    <row r="91" spans="1:7" x14ac:dyDescent="0.3">
      <c r="A91">
        <v>90</v>
      </c>
      <c r="C91" s="10">
        <f>_xlfn.FORECAST.ETS(A91,$B$2:$B$61,$A$2:$A$61,1,1)</f>
        <v>44.074511260677667</v>
      </c>
      <c r="D91" s="10">
        <f>C91-_xlfn.FORECAST.ETS.CONFINT(A91,$B$2:$B$61,$A$2:$A$61,0.95,1,1)</f>
        <v>35.32017494058357</v>
      </c>
      <c r="E91" s="10">
        <f>C91+_xlfn.FORECAST.ETS.CONFINT(A91,$B$2:$B$61,$A$2:$A$61,0.95,1,1)</f>
        <v>52.828847580771765</v>
      </c>
      <c r="G91" t="s">
        <v>156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771-49EF-4F12-92EE-3039D5A7DCDF}">
  <dimension ref="B6:L22"/>
  <sheetViews>
    <sheetView workbookViewId="0">
      <selection activeCell="G19" sqref="G19"/>
    </sheetView>
  </sheetViews>
  <sheetFormatPr defaultRowHeight="14.4" x14ac:dyDescent="0.3"/>
  <cols>
    <col min="2" max="2" width="26.69921875" customWidth="1"/>
    <col min="3" max="3" width="10.69921875" customWidth="1"/>
    <col min="6" max="6" width="8.69921875" customWidth="1"/>
    <col min="7" max="7" width="24.5" customWidth="1"/>
    <col min="8" max="8" width="23.296875" customWidth="1"/>
    <col min="9" max="9" width="16.59765625" customWidth="1"/>
    <col min="12" max="12" width="18.5" customWidth="1"/>
  </cols>
  <sheetData>
    <row r="6" spans="2:12" x14ac:dyDescent="0.3">
      <c r="B6" s="8" t="s">
        <v>35</v>
      </c>
      <c r="C6">
        <v>21</v>
      </c>
      <c r="F6" s="6" t="s">
        <v>41</v>
      </c>
      <c r="G6" s="6" t="s">
        <v>35</v>
      </c>
      <c r="H6" s="6" t="s">
        <v>38</v>
      </c>
      <c r="I6" s="6" t="s">
        <v>32</v>
      </c>
      <c r="K6" s="8" t="s">
        <v>41</v>
      </c>
      <c r="L6" s="8" t="s">
        <v>110</v>
      </c>
    </row>
    <row r="7" spans="2:12" x14ac:dyDescent="0.3">
      <c r="B7" s="8" t="s">
        <v>36</v>
      </c>
      <c r="C7">
        <v>21</v>
      </c>
      <c r="F7" s="3">
        <v>1</v>
      </c>
      <c r="G7" s="3">
        <v>20</v>
      </c>
      <c r="H7" s="3">
        <v>112</v>
      </c>
      <c r="I7" s="9">
        <v>116.68</v>
      </c>
      <c r="K7" s="4">
        <v>1</v>
      </c>
      <c r="L7" s="4">
        <v>1.0021472129176301</v>
      </c>
    </row>
    <row r="8" spans="2:12" x14ac:dyDescent="0.3">
      <c r="B8" s="8" t="s">
        <v>37</v>
      </c>
      <c r="C8">
        <v>19</v>
      </c>
      <c r="F8" s="3">
        <v>2</v>
      </c>
      <c r="G8" s="3">
        <v>21</v>
      </c>
      <c r="H8" s="3">
        <v>113</v>
      </c>
      <c r="I8" s="9">
        <v>118.47</v>
      </c>
      <c r="K8" s="4">
        <v>2</v>
      </c>
      <c r="L8" s="4">
        <v>1.01752125740788</v>
      </c>
    </row>
    <row r="9" spans="2:12" x14ac:dyDescent="0.3">
      <c r="B9" s="4"/>
      <c r="F9" s="3">
        <v>3</v>
      </c>
      <c r="G9" s="3">
        <v>21</v>
      </c>
      <c r="H9" s="3">
        <v>112</v>
      </c>
      <c r="I9" s="9">
        <v>116.88</v>
      </c>
      <c r="K9" s="4">
        <v>3</v>
      </c>
      <c r="L9" s="4">
        <v>1.0038649832517299</v>
      </c>
    </row>
    <row r="10" spans="2:12" x14ac:dyDescent="0.3">
      <c r="B10" s="8" t="s">
        <v>38</v>
      </c>
      <c r="C10">
        <v>112</v>
      </c>
      <c r="F10" s="3">
        <v>4</v>
      </c>
      <c r="G10" s="3">
        <v>21</v>
      </c>
      <c r="H10" s="3">
        <v>111</v>
      </c>
      <c r="I10" s="9">
        <v>113.69</v>
      </c>
      <c r="K10" s="4">
        <v>4</v>
      </c>
      <c r="L10" s="4">
        <v>0.976466546422743</v>
      </c>
    </row>
    <row r="11" spans="2:12" x14ac:dyDescent="0.3">
      <c r="B11" s="8" t="s">
        <v>39</v>
      </c>
      <c r="C11">
        <v>114</v>
      </c>
    </row>
    <row r="12" spans="2:12" x14ac:dyDescent="0.3">
      <c r="B12" s="8" t="s">
        <v>40</v>
      </c>
      <c r="C12">
        <v>100</v>
      </c>
    </row>
    <row r="13" spans="2:12" x14ac:dyDescent="0.3">
      <c r="B13" s="4"/>
    </row>
    <row r="14" spans="2:12" x14ac:dyDescent="0.3">
      <c r="B14" s="8" t="s">
        <v>32</v>
      </c>
      <c r="C14" s="10">
        <v>116.43</v>
      </c>
    </row>
    <row r="15" spans="2:12" x14ac:dyDescent="0.3">
      <c r="B15" s="8" t="s">
        <v>33</v>
      </c>
      <c r="C15" s="10">
        <v>144.86000000000001</v>
      </c>
    </row>
    <row r="16" spans="2:12" x14ac:dyDescent="0.3">
      <c r="B16" s="8" t="s">
        <v>34</v>
      </c>
      <c r="C16" s="10">
        <v>99</v>
      </c>
    </row>
    <row r="21" spans="2:4" x14ac:dyDescent="0.3">
      <c r="B21" t="s">
        <v>29</v>
      </c>
      <c r="C21" t="s">
        <v>30</v>
      </c>
      <c r="D21" t="s">
        <v>31</v>
      </c>
    </row>
    <row r="22" spans="2:4" x14ac:dyDescent="0.3">
      <c r="B22">
        <v>116.43</v>
      </c>
      <c r="C22">
        <v>144.86000000000001</v>
      </c>
      <c r="D22">
        <v>99</v>
      </c>
    </row>
  </sheetData>
  <conditionalFormatting sqref="I7:I10">
    <cfRule type="cellIs" dxfId="12" priority="2" operator="greaterThanOrEqual">
      <formula>$C$14</formula>
    </cfRule>
  </conditionalFormatting>
  <conditionalFormatting sqref="L7:L10">
    <cfRule type="cellIs" dxfId="11" priority="1" operator="greaterThanOr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AFD6-6CD3-4EA2-8F0F-11FC85AF5D79}">
  <dimension ref="A1:M14"/>
  <sheetViews>
    <sheetView topLeftCell="A7" workbookViewId="0">
      <selection activeCell="F23" sqref="F23"/>
    </sheetView>
  </sheetViews>
  <sheetFormatPr defaultRowHeight="14.4" x14ac:dyDescent="0.3"/>
  <cols>
    <col min="2" max="2" width="26.19921875" customWidth="1"/>
    <col min="6" max="6" width="7.796875" customWidth="1"/>
    <col min="7" max="7" width="24.19921875" customWidth="1"/>
    <col min="8" max="8" width="21.3984375" customWidth="1"/>
    <col min="9" max="9" width="15.5" customWidth="1"/>
    <col min="13" max="13" width="15.796875" customWidth="1"/>
  </cols>
  <sheetData>
    <row r="1" spans="1:13" x14ac:dyDescent="0.3">
      <c r="A1" t="s">
        <v>29</v>
      </c>
      <c r="B1" t="s">
        <v>30</v>
      </c>
      <c r="C1" t="s">
        <v>31</v>
      </c>
    </row>
    <row r="2" spans="1:13" x14ac:dyDescent="0.3">
      <c r="A2">
        <v>347.48</v>
      </c>
      <c r="B2">
        <v>502.62</v>
      </c>
      <c r="C2">
        <v>140.58000000000001</v>
      </c>
      <c r="F2" s="6" t="s">
        <v>42</v>
      </c>
      <c r="G2" s="6" t="s">
        <v>35</v>
      </c>
      <c r="H2" s="6" t="s">
        <v>38</v>
      </c>
      <c r="I2" s="6" t="s">
        <v>32</v>
      </c>
      <c r="L2" s="6" t="s">
        <v>42</v>
      </c>
      <c r="M2" s="6" t="s">
        <v>110</v>
      </c>
    </row>
    <row r="3" spans="1:13" x14ac:dyDescent="0.3">
      <c r="F3" s="3">
        <v>1</v>
      </c>
      <c r="G3" s="3">
        <v>7</v>
      </c>
      <c r="H3" s="3">
        <v>38</v>
      </c>
      <c r="I3" s="9">
        <v>40.22</v>
      </c>
      <c r="L3" s="3">
        <v>1</v>
      </c>
      <c r="M3" s="3">
        <v>1.03633084256634</v>
      </c>
    </row>
    <row r="4" spans="1:13" x14ac:dyDescent="0.3">
      <c r="B4" s="7" t="s">
        <v>35</v>
      </c>
      <c r="C4">
        <v>7</v>
      </c>
      <c r="F4" s="3">
        <v>2</v>
      </c>
      <c r="G4" s="3">
        <v>7</v>
      </c>
      <c r="H4" s="3">
        <v>36</v>
      </c>
      <c r="I4" s="9">
        <v>37.44</v>
      </c>
      <c r="L4" s="3">
        <v>2</v>
      </c>
      <c r="M4" s="3">
        <v>0.964699819634114</v>
      </c>
    </row>
    <row r="5" spans="1:13" x14ac:dyDescent="0.3">
      <c r="B5" s="7" t="s">
        <v>36</v>
      </c>
      <c r="C5">
        <v>7</v>
      </c>
      <c r="F5" s="3">
        <v>3</v>
      </c>
      <c r="G5" s="3">
        <v>7</v>
      </c>
      <c r="H5" s="3">
        <v>38</v>
      </c>
      <c r="I5" s="9">
        <v>39.020000000000003</v>
      </c>
      <c r="L5" s="3">
        <v>3</v>
      </c>
      <c r="M5" s="3">
        <v>1.0054109765524299</v>
      </c>
    </row>
    <row r="6" spans="1:13" x14ac:dyDescent="0.3">
      <c r="B6" s="7" t="s">
        <v>37</v>
      </c>
      <c r="C6">
        <v>5</v>
      </c>
      <c r="F6" s="3">
        <v>4</v>
      </c>
      <c r="G6" s="3">
        <v>7</v>
      </c>
      <c r="H6" s="3">
        <v>37</v>
      </c>
      <c r="I6" s="9">
        <v>39.630000000000003</v>
      </c>
      <c r="L6" s="3">
        <v>4</v>
      </c>
      <c r="M6" s="3">
        <v>1.0211285751095001</v>
      </c>
    </row>
    <row r="7" spans="1:13" x14ac:dyDescent="0.3">
      <c r="F7" s="3">
        <v>5</v>
      </c>
      <c r="G7" s="3">
        <v>7</v>
      </c>
      <c r="H7" s="3">
        <v>38</v>
      </c>
      <c r="I7" s="9">
        <v>38.619999999999997</v>
      </c>
      <c r="L7" s="3">
        <v>5</v>
      </c>
      <c r="M7" s="3">
        <v>0.995104354547796</v>
      </c>
    </row>
    <row r="8" spans="1:13" x14ac:dyDescent="0.3">
      <c r="B8" s="7" t="s">
        <v>38</v>
      </c>
      <c r="C8">
        <v>37</v>
      </c>
      <c r="F8" s="3">
        <v>6</v>
      </c>
      <c r="G8" s="3">
        <v>7</v>
      </c>
      <c r="H8" s="3">
        <v>38</v>
      </c>
      <c r="I8" s="9">
        <v>40.22</v>
      </c>
      <c r="L8" s="3">
        <v>6</v>
      </c>
      <c r="M8" s="3">
        <v>1.03633084256634</v>
      </c>
    </row>
    <row r="9" spans="1:13" x14ac:dyDescent="0.3">
      <c r="B9" s="7" t="s">
        <v>39</v>
      </c>
      <c r="C9">
        <v>38</v>
      </c>
      <c r="F9" s="3">
        <v>7</v>
      </c>
      <c r="G9" s="3">
        <v>7</v>
      </c>
      <c r="H9" s="3">
        <v>38</v>
      </c>
      <c r="I9" s="9">
        <v>38.020000000000003</v>
      </c>
      <c r="L9" s="3">
        <v>7</v>
      </c>
      <c r="M9" s="3">
        <v>0.97964442154083897</v>
      </c>
    </row>
    <row r="10" spans="1:13" x14ac:dyDescent="0.3">
      <c r="B10" s="7" t="s">
        <v>40</v>
      </c>
      <c r="C10">
        <v>24</v>
      </c>
      <c r="F10" s="3">
        <v>8</v>
      </c>
      <c r="G10" s="3">
        <v>7</v>
      </c>
      <c r="H10" s="3">
        <v>38</v>
      </c>
      <c r="I10" s="9">
        <v>39.619999999999997</v>
      </c>
      <c r="L10" s="3">
        <v>8</v>
      </c>
      <c r="M10" s="3">
        <v>1.02087090955939</v>
      </c>
    </row>
    <row r="11" spans="1:13" x14ac:dyDescent="0.3">
      <c r="F11" s="3">
        <v>9</v>
      </c>
      <c r="G11" s="3">
        <v>7</v>
      </c>
      <c r="H11" s="3">
        <v>36</v>
      </c>
      <c r="I11" s="9">
        <v>39.24</v>
      </c>
      <c r="L11" s="3">
        <v>9</v>
      </c>
      <c r="M11" s="3">
        <v>1.01107961865498</v>
      </c>
    </row>
    <row r="12" spans="1:13" x14ac:dyDescent="0.3">
      <c r="B12" s="7" t="s">
        <v>32</v>
      </c>
      <c r="C12" s="10">
        <v>38.81</v>
      </c>
      <c r="F12" s="3">
        <v>10</v>
      </c>
      <c r="G12" s="3">
        <v>7</v>
      </c>
      <c r="H12" s="3">
        <v>38</v>
      </c>
      <c r="I12" s="9">
        <v>38.619999999999997</v>
      </c>
      <c r="L12" s="3">
        <v>10</v>
      </c>
      <c r="M12" s="3">
        <v>0.995104354547796</v>
      </c>
    </row>
    <row r="13" spans="1:13" x14ac:dyDescent="0.3">
      <c r="B13" s="7" t="s">
        <v>33</v>
      </c>
      <c r="C13" s="10">
        <v>52.62</v>
      </c>
      <c r="F13" s="3">
        <v>11</v>
      </c>
      <c r="G13" s="3">
        <v>7</v>
      </c>
      <c r="H13" s="3">
        <v>35</v>
      </c>
      <c r="I13" s="9">
        <v>37.25</v>
      </c>
      <c r="L13" s="3">
        <v>11</v>
      </c>
      <c r="M13" s="3">
        <v>0.959804174181911</v>
      </c>
    </row>
    <row r="14" spans="1:13" x14ac:dyDescent="0.3">
      <c r="B14" s="7" t="s">
        <v>34</v>
      </c>
      <c r="C14" s="10">
        <v>23.76</v>
      </c>
      <c r="F14" s="3">
        <v>12</v>
      </c>
      <c r="G14" s="3">
        <v>7</v>
      </c>
      <c r="H14" s="3">
        <v>38</v>
      </c>
      <c r="I14" s="9">
        <v>37.82</v>
      </c>
      <c r="L14" s="3">
        <v>12</v>
      </c>
      <c r="M14" s="3">
        <v>0.97449111053852</v>
      </c>
    </row>
  </sheetData>
  <conditionalFormatting sqref="I3:I14">
    <cfRule type="cellIs" dxfId="10" priority="2" operator="greaterThanOrEqual">
      <formula>$C$12</formula>
    </cfRule>
  </conditionalFormatting>
  <conditionalFormatting sqref="M3:M14">
    <cfRule type="cellIs" dxfId="9" priority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</vt:lpstr>
      <vt:lpstr>Sheet1</vt:lpstr>
      <vt:lpstr>year and quarter</vt:lpstr>
      <vt:lpstr>scratch quarters</vt:lpstr>
      <vt:lpstr>quarterly forecast</vt:lpstr>
      <vt:lpstr>year and month</vt:lpstr>
      <vt:lpstr>monthly forecast</vt:lpstr>
      <vt:lpstr>quarter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Seth Castrodes</dc:creator>
  <cp:lastModifiedBy>Keiran Seth Castrodes</cp:lastModifiedBy>
  <dcterms:created xsi:type="dcterms:W3CDTF">2025-08-01T02:36:48Z</dcterms:created>
  <dcterms:modified xsi:type="dcterms:W3CDTF">2025-08-21T05:15:55Z</dcterms:modified>
</cp:coreProperties>
</file>