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zaquiel\Desktop\PDS\Sprint 7\"/>
    </mc:Choice>
  </mc:AlternateContent>
  <workbookProtection lockWindows="1"/>
  <bookViews>
    <workbookView xWindow="0" yWindow="0" windowWidth="11970" windowHeight="4650" tabRatio="990"/>
  </bookViews>
  <sheets>
    <sheet name="Sprint Backlog" sheetId="1" r:id="rId1"/>
    <sheet name="Sprint Burndown" sheetId="2" r:id="rId2"/>
    <sheet name="Diogo" sheetId="3" r:id="rId3"/>
    <sheet name="Izaquiel" sheetId="5" r:id="rId4"/>
    <sheet name="Ivo" sheetId="4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4" i="4" l="1"/>
  <c r="L14" i="4" s="1"/>
  <c r="K15" i="4"/>
  <c r="L15" i="4"/>
  <c r="K16" i="4"/>
  <c r="L16" i="4" s="1"/>
  <c r="K17" i="4"/>
  <c r="L17" i="4"/>
  <c r="K14" i="5"/>
  <c r="L14" i="5" s="1"/>
  <c r="K15" i="5"/>
  <c r="L15" i="5" s="1"/>
  <c r="K16" i="5"/>
  <c r="L16" i="5" s="1"/>
  <c r="K17" i="5"/>
  <c r="L17" i="5" s="1"/>
  <c r="C9" i="5"/>
  <c r="J9" i="3"/>
  <c r="I9" i="3"/>
  <c r="H9" i="3"/>
  <c r="G9" i="3"/>
  <c r="F9" i="3"/>
  <c r="K13" i="3" l="1"/>
  <c r="L13" i="3" s="1"/>
  <c r="K14" i="3"/>
  <c r="L14" i="3" s="1"/>
  <c r="K15" i="3"/>
  <c r="L15" i="3" s="1"/>
  <c r="K16" i="3"/>
  <c r="L16" i="3" s="1"/>
  <c r="K17" i="3"/>
  <c r="L17" i="3"/>
  <c r="K18" i="3"/>
  <c r="L18" i="3"/>
  <c r="K19" i="3"/>
  <c r="L19" i="3"/>
  <c r="E27" i="1" l="1"/>
  <c r="G27" i="1"/>
  <c r="G14" i="1" l="1"/>
  <c r="E14" i="1" l="1"/>
  <c r="G24" i="1" l="1"/>
  <c r="G12" i="1"/>
  <c r="G7" i="1"/>
  <c r="G4" i="1"/>
  <c r="E24" i="1"/>
  <c r="E12" i="1"/>
  <c r="E7" i="1"/>
  <c r="E4" i="1"/>
  <c r="K13" i="4" l="1"/>
  <c r="L13" i="4" s="1"/>
  <c r="K12" i="4"/>
  <c r="L12" i="4" s="1"/>
  <c r="K11" i="4"/>
  <c r="L11" i="4" s="1"/>
  <c r="K10" i="4"/>
  <c r="L10" i="4" s="1"/>
  <c r="K13" i="5"/>
  <c r="L13" i="5" s="1"/>
  <c r="K12" i="5"/>
  <c r="L12" i="5" s="1"/>
  <c r="K11" i="5"/>
  <c r="L11" i="5" s="1"/>
  <c r="B5" i="4" l="1"/>
  <c r="B5" i="5"/>
  <c r="B5" i="3"/>
  <c r="B5" i="2"/>
  <c r="K10" i="5" l="1"/>
  <c r="J9" i="5"/>
  <c r="I9" i="5"/>
  <c r="H9" i="5"/>
  <c r="G9" i="5"/>
  <c r="F9" i="5"/>
  <c r="E9" i="5"/>
  <c r="E12" i="2" s="1"/>
  <c r="D9" i="5"/>
  <c r="C12" i="2"/>
  <c r="C2" i="5"/>
  <c r="D2" i="5" s="1"/>
  <c r="E2" i="5" s="1"/>
  <c r="F2" i="5" s="1"/>
  <c r="G2" i="5" s="1"/>
  <c r="H2" i="5" s="1"/>
  <c r="I2" i="5" s="1"/>
  <c r="J2" i="5" s="1"/>
  <c r="J9" i="4"/>
  <c r="I9" i="4"/>
  <c r="H9" i="4"/>
  <c r="G9" i="4"/>
  <c r="F9" i="4"/>
  <c r="E9" i="4"/>
  <c r="D9" i="4"/>
  <c r="C9" i="4"/>
  <c r="C11" i="2" s="1"/>
  <c r="K11" i="2" s="1"/>
  <c r="L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9" i="2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<sst xmlns="http://schemas.openxmlformats.org/spreadsheetml/2006/main" count="205" uniqueCount="74">
  <si>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</si>
  <si>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</si>
  <si>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</si>
  <si>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</si>
  <si>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</si>
  <si>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</si>
  <si>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</si>
  <si>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</si>
  <si>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</si>
  <si>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</si>
  <si>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</si>
  <si>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</si>
  <si>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</si>
  <si>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</si>
  <si>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</si>
  <si>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</si>
  <si>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</si>
  <si>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</si>
  <si>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</si>
  <si>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</si>
  <si>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</si>
  <si>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</si>
  <si>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</si>
  <si>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</si>
  <si>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</si>
  <si>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</si>
  <si>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</si>
  <si>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</si>
  <si>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</si>
  <si>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</si>
  <si>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</si>
  <si>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Terça
25/10/2016</t>
  </si>
  <si>
    <t>Atualização MVC</t>
  </si>
  <si>
    <t>Módulo Prontuário</t>
  </si>
  <si>
    <t>Tela de login</t>
  </si>
  <si>
    <t>Integração com o BD</t>
  </si>
  <si>
    <t>Quarta
26/10/2016</t>
  </si>
  <si>
    <t>Quinta
27/10/2016</t>
  </si>
  <si>
    <t>Sexta
28/10/2016</t>
  </si>
  <si>
    <t>Sábado
29/10/2016</t>
  </si>
  <si>
    <t>Domingo
30/10/2016</t>
  </si>
  <si>
    <t>Terça
01/11/2016</t>
  </si>
  <si>
    <t>Segunda
31/10/2016</t>
  </si>
  <si>
    <t>Consultas</t>
  </si>
  <si>
    <t xml:space="preserve">Estudo da biblioteca </t>
  </si>
  <si>
    <t>Implementação gráfica</t>
  </si>
  <si>
    <t>Implementação de métodos</t>
  </si>
  <si>
    <t>Mudança de métodos das telas de cadastro para classe funcionário</t>
  </si>
  <si>
    <t>Mudança de métodos das telas de busca para classe funcionário</t>
  </si>
  <si>
    <t>Mudanças de métodos das telas de agendamento para classse funcionário</t>
  </si>
  <si>
    <t>Implementação gráfica da tela prontuário</t>
  </si>
  <si>
    <t>Métodos de busca de prontuário</t>
  </si>
  <si>
    <t>Métodos de alteração de prontuário</t>
  </si>
  <si>
    <t>Integração com agendamento</t>
  </si>
  <si>
    <t>Criação do banco, tabelas e atributos do banco</t>
  </si>
  <si>
    <t>Implementar parte gráfica da tela consulta de agendamentos</t>
  </si>
  <si>
    <t>Implementar métodos de consultas de agendamentos</t>
  </si>
  <si>
    <t xml:space="preserve">Exibir consultas do data atual na tela </t>
  </si>
  <si>
    <t>Feito</t>
  </si>
  <si>
    <t>Atualização da documentação</t>
  </si>
  <si>
    <t>Atualizar requisitos</t>
  </si>
  <si>
    <t>Atualizar diagrama de caso de uso</t>
  </si>
  <si>
    <t>Atualizar diagrama de classe</t>
  </si>
  <si>
    <t>Métodos de salvar prontuário</t>
  </si>
  <si>
    <t>Diagrama Entidade Relacionamento</t>
  </si>
  <si>
    <t>Conexão do banco com o eclipse</t>
  </si>
  <si>
    <t>Métodos de inserção de pacientes</t>
  </si>
  <si>
    <t>Métodos de inserção de funcionarios</t>
  </si>
  <si>
    <t>Métodos de remoção de pacientes</t>
  </si>
  <si>
    <t>Métodos de remoção de funcionarios</t>
  </si>
  <si>
    <t>Métodos de busca de pacientes</t>
  </si>
  <si>
    <t>Métodos de busca de funcionários</t>
  </si>
  <si>
    <t>Implementação gráfica da tela de login</t>
  </si>
  <si>
    <t>Implementação de métodos da tela de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</si>
</sst>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5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6" borderId="6" xfId="0" applyFont="1" applyFill="1" applyBorder="1" applyAlignment="1">
      <alignment vertical="center" wrapText="1"/>
    </xf>
    <xf numFmtId="0" fontId="10" fillId="10" borderId="1" xfId="0" applyFont="1" applyFill="1" applyBorder="1" applyAlignment="1">
      <alignment vertical="center"/>
    </xf>
    <xf numFmtId="0" fontId="14" fillId="0" borderId="6" xfId="0" applyFont="1" applyFill="1" applyBorder="1"/>
    <xf numFmtId="0" fontId="1" fillId="4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128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48</c:v>
                </c:pt>
                <c:pt idx="1">
                  <c:v>42</c:v>
                </c:pt>
                <c:pt idx="2">
                  <c:v>36</c:v>
                </c:pt>
                <c:pt idx="3">
                  <c:v>30</c:v>
                </c:pt>
                <c:pt idx="4">
                  <c:v>24</c:v>
                </c:pt>
                <c:pt idx="5">
                  <c:v>18</c:v>
                </c:pt>
                <c:pt idx="6">
                  <c:v>12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48</c:v>
                </c:pt>
                <c:pt idx="1">
                  <c:v>48</c:v>
                </c:pt>
                <c:pt idx="2">
                  <c:v>40.25</c:v>
                </c:pt>
                <c:pt idx="3">
                  <c:v>32.25</c:v>
                </c:pt>
                <c:pt idx="4">
                  <c:v>28.05</c:v>
                </c:pt>
                <c:pt idx="5">
                  <c:v>21.05</c:v>
                </c:pt>
                <c:pt idx="6">
                  <c:v>13.3</c:v>
                </c:pt>
                <c:pt idx="7">
                  <c:v>7.8000000000000007</c:v>
                </c:pt>
                <c:pt idx="8">
                  <c:v>0.30000000000000071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1292104"/>
        <c:axId val="125071896"/>
      </c:lineChart>
      <c:catAx>
        <c:axId val="1612921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25071896"/>
        <c:crosses val="autoZero"/>
        <c:auto val="1"/>
        <c:lblAlgn val="ctr"/>
        <c:lblOffset val="100"/>
        <c:noMultiLvlLbl val="1"/>
      </c:catAx>
      <c:valAx>
        <c:axId val="125071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129210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17.5</c:v>
                </c:pt>
                <c:pt idx="1">
                  <c:v>15.3125</c:v>
                </c:pt>
                <c:pt idx="2">
                  <c:v>13.125</c:v>
                </c:pt>
                <c:pt idx="3">
                  <c:v>10.9375</c:v>
                </c:pt>
                <c:pt idx="4">
                  <c:v>8.75</c:v>
                </c:pt>
                <c:pt idx="5">
                  <c:v>6.5625</c:v>
                </c:pt>
                <c:pt idx="6">
                  <c:v>4.375</c:v>
                </c:pt>
                <c:pt idx="7">
                  <c:v>2.1875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17.5</c:v>
                </c:pt>
                <c:pt idx="1">
                  <c:v>17.5</c:v>
                </c:pt>
                <c:pt idx="2">
                  <c:v>15.25</c:v>
                </c:pt>
                <c:pt idx="3">
                  <c:v>11.75</c:v>
                </c:pt>
                <c:pt idx="4">
                  <c:v>10.75</c:v>
                </c:pt>
                <c:pt idx="5">
                  <c:v>7.75</c:v>
                </c:pt>
                <c:pt idx="6">
                  <c:v>3.25</c:v>
                </c:pt>
                <c:pt idx="7">
                  <c:v>1.75</c:v>
                </c:pt>
                <c:pt idx="8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5068760"/>
        <c:axId val="125069544"/>
      </c:lineChart>
      <c:catAx>
        <c:axId val="1250687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25069544"/>
        <c:crosses val="autoZero"/>
        <c:auto val="1"/>
        <c:lblAlgn val="ctr"/>
        <c:lblOffset val="100"/>
        <c:noMultiLvlLbl val="1"/>
      </c:catAx>
      <c:valAx>
        <c:axId val="125069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2506876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18</c:v>
                </c:pt>
                <c:pt idx="1">
                  <c:v>15.75</c:v>
                </c:pt>
                <c:pt idx="2">
                  <c:v>13.5</c:v>
                </c:pt>
                <c:pt idx="3">
                  <c:v>11.25</c:v>
                </c:pt>
                <c:pt idx="4">
                  <c:v>9</c:v>
                </c:pt>
                <c:pt idx="5">
                  <c:v>6.75</c:v>
                </c:pt>
                <c:pt idx="6">
                  <c:v>4.5</c:v>
                </c:pt>
                <c:pt idx="7">
                  <c:v>2.25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18</c:v>
                </c:pt>
                <c:pt idx="1">
                  <c:v>18</c:v>
                </c:pt>
                <c:pt idx="2">
                  <c:v>14.75</c:v>
                </c:pt>
                <c:pt idx="3">
                  <c:v>12.75</c:v>
                </c:pt>
                <c:pt idx="4">
                  <c:v>11.05</c:v>
                </c:pt>
                <c:pt idx="5">
                  <c:v>8.5500000000000007</c:v>
                </c:pt>
                <c:pt idx="6">
                  <c:v>6.3000000000000007</c:v>
                </c:pt>
                <c:pt idx="7">
                  <c:v>3.3000000000000007</c:v>
                </c:pt>
                <c:pt idx="8">
                  <c:v>0.80000000000000071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5071112"/>
        <c:axId val="125070328"/>
      </c:lineChart>
      <c:catAx>
        <c:axId val="1250711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25070328"/>
        <c:crosses val="autoZero"/>
        <c:auto val="1"/>
        <c:lblAlgn val="ctr"/>
        <c:lblOffset val="100"/>
        <c:noMultiLvlLbl val="1"/>
      </c:catAx>
      <c:valAx>
        <c:axId val="125070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25071112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12.5</c:v>
                </c:pt>
                <c:pt idx="1">
                  <c:v>10.9375</c:v>
                </c:pt>
                <c:pt idx="2">
                  <c:v>9.375</c:v>
                </c:pt>
                <c:pt idx="3">
                  <c:v>7.8125</c:v>
                </c:pt>
                <c:pt idx="4">
                  <c:v>6.25</c:v>
                </c:pt>
                <c:pt idx="5">
                  <c:v>4.6875</c:v>
                </c:pt>
                <c:pt idx="6">
                  <c:v>3.125</c:v>
                </c:pt>
                <c:pt idx="7">
                  <c:v>1.5625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12.5</c:v>
                </c:pt>
                <c:pt idx="1">
                  <c:v>12.5</c:v>
                </c:pt>
                <c:pt idx="2">
                  <c:v>10.25</c:v>
                </c:pt>
                <c:pt idx="3">
                  <c:v>7.75</c:v>
                </c:pt>
                <c:pt idx="4">
                  <c:v>6.25</c:v>
                </c:pt>
                <c:pt idx="5">
                  <c:v>4.75</c:v>
                </c:pt>
                <c:pt idx="6">
                  <c:v>3.75</c:v>
                </c:pt>
                <c:pt idx="7">
                  <c:v>2.75</c:v>
                </c:pt>
                <c:pt idx="8">
                  <c:v>-1.25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2853008"/>
        <c:axId val="162849480"/>
      </c:lineChart>
      <c:catAx>
        <c:axId val="1628530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2849480"/>
        <c:crosses val="autoZero"/>
        <c:auto val="1"/>
        <c:lblAlgn val="ctr"/>
        <c:lblOffset val="100"/>
        <c:noMultiLvlLbl val="1"/>
      </c:catAx>
      <c:valAx>
        <c:axId val="162849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2853008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47340</xdr:rowOff>
    </xdr:from>
    <xdr:to>
      <xdr:col>11</xdr:col>
      <xdr:colOff>309600</xdr:colOff>
      <xdr:row>35</xdr:row>
      <xdr:rowOff>80430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19</xdr:row>
      <xdr:rowOff>161565</xdr:rowOff>
    </xdr:from>
    <xdr:to>
      <xdr:col>11</xdr:col>
      <xdr:colOff>81000</xdr:colOff>
      <xdr:row>35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17</xdr:row>
      <xdr:rowOff>118110</xdr:rowOff>
    </xdr:from>
    <xdr:to>
      <xdr:col>9</xdr:col>
      <xdr:colOff>566775</xdr:colOff>
      <xdr:row>33</xdr:row>
      <xdr:rowOff>94710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38"/>
  <sheetViews>
    <sheetView windowProtection="1" showGridLines="0" tabSelected="1" topLeftCell="A10" zoomScaleNormal="100" workbookViewId="0">
      <selection activeCell="B16" sqref="B16"/>
    </sheetView>
  </sheetViews>
  <sheetFormatPr defaultRowHeight="12.75" x14ac:dyDescent="0.2"/>
  <cols>
    <col min="1" max="1" width="29.7109375"/>
    <col min="2" max="2" width="61.4257812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42" t="s">
        <v>0</v>
      </c>
      <c r="B1" s="42"/>
      <c r="C1" s="42"/>
      <c r="D1" s="42"/>
      <c r="E1" s="42"/>
      <c r="F1" s="42"/>
      <c r="G1" s="42"/>
      <c r="H1" s="42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42" t="s">
        <v>2</v>
      </c>
      <c r="B2" s="42" t="s">
        <v>3</v>
      </c>
      <c r="C2" s="42" t="s">
        <v>4</v>
      </c>
      <c r="D2" s="42" t="s">
        <v>5</v>
      </c>
      <c r="E2" s="42"/>
      <c r="F2" s="42" t="s">
        <v>6</v>
      </c>
      <c r="G2" s="42"/>
      <c r="H2" s="42" t="s">
        <v>7</v>
      </c>
      <c r="I2" s="42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42"/>
      <c r="B3" s="42"/>
      <c r="C3" s="42"/>
      <c r="D3" s="1" t="s">
        <v>8</v>
      </c>
      <c r="E3" s="1" t="s">
        <v>9</v>
      </c>
      <c r="F3" s="1" t="s">
        <v>8</v>
      </c>
      <c r="G3" s="1" t="s">
        <v>9</v>
      </c>
      <c r="H3" s="42"/>
      <c r="I3" s="42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43" t="s">
        <v>32</v>
      </c>
      <c r="B4" s="26" t="s">
        <v>47</v>
      </c>
      <c r="C4" s="25" t="s">
        <v>23</v>
      </c>
      <c r="D4" s="25">
        <v>1</v>
      </c>
      <c r="E4" s="39">
        <f>SUM(D4:D6)</f>
        <v>2.5</v>
      </c>
      <c r="F4" s="25">
        <v>1.5</v>
      </c>
      <c r="G4" s="39">
        <f>SUM(F4:F6)</f>
        <v>3.5</v>
      </c>
      <c r="H4" s="33" t="s">
        <v>58</v>
      </c>
      <c r="I4" s="29"/>
      <c r="J4" s="31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44"/>
      <c r="B5" s="21" t="s">
        <v>48</v>
      </c>
      <c r="C5" s="25" t="s">
        <v>23</v>
      </c>
      <c r="D5" s="25">
        <v>1</v>
      </c>
      <c r="E5" s="40"/>
      <c r="F5" s="25">
        <v>1</v>
      </c>
      <c r="G5" s="40"/>
      <c r="H5" s="33" t="s">
        <v>58</v>
      </c>
      <c r="I5" s="30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45"/>
      <c r="B6" s="22" t="s">
        <v>49</v>
      </c>
      <c r="C6" s="27" t="s">
        <v>23</v>
      </c>
      <c r="D6" s="27">
        <v>0.5</v>
      </c>
      <c r="E6" s="41"/>
      <c r="F6" s="27">
        <v>1</v>
      </c>
      <c r="G6" s="41"/>
      <c r="H6" s="33" t="s">
        <v>58</v>
      </c>
      <c r="I6" s="30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5" customHeight="1" x14ac:dyDescent="0.2">
      <c r="A7" s="36" t="s">
        <v>33</v>
      </c>
      <c r="B7" s="22" t="s">
        <v>50</v>
      </c>
      <c r="C7" s="5" t="s">
        <v>24</v>
      </c>
      <c r="D7" s="28">
        <v>1</v>
      </c>
      <c r="E7" s="39">
        <f>SUM(D7:D11)</f>
        <v>10</v>
      </c>
      <c r="F7" s="28">
        <v>1.25</v>
      </c>
      <c r="G7" s="39">
        <f>SUM(F7:F11)</f>
        <v>9.4499999999999993</v>
      </c>
      <c r="H7" s="33" t="s">
        <v>58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5" customHeight="1" x14ac:dyDescent="0.2">
      <c r="A8" s="37"/>
      <c r="B8" s="22" t="s">
        <v>51</v>
      </c>
      <c r="C8" s="20" t="s">
        <v>24</v>
      </c>
      <c r="D8" s="20">
        <v>2</v>
      </c>
      <c r="E8" s="40"/>
      <c r="F8" s="20">
        <v>2</v>
      </c>
      <c r="G8" s="40"/>
      <c r="H8" s="33" t="s">
        <v>58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7"/>
      <c r="B9" s="23" t="s">
        <v>52</v>
      </c>
      <c r="C9" s="20" t="s">
        <v>24</v>
      </c>
      <c r="D9" s="20">
        <v>2</v>
      </c>
      <c r="E9" s="40"/>
      <c r="F9" s="20">
        <v>2</v>
      </c>
      <c r="G9" s="40"/>
      <c r="H9" s="33" t="s">
        <v>58</v>
      </c>
      <c r="I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37"/>
      <c r="B10" s="24" t="s">
        <v>63</v>
      </c>
      <c r="C10" s="20" t="s">
        <v>24</v>
      </c>
      <c r="D10" s="20">
        <v>2</v>
      </c>
      <c r="E10" s="40"/>
      <c r="F10" s="20">
        <v>1.7</v>
      </c>
      <c r="G10" s="40"/>
      <c r="H10" s="33" t="s">
        <v>58</v>
      </c>
      <c r="I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38"/>
      <c r="B11" s="23" t="s">
        <v>53</v>
      </c>
      <c r="C11" s="20" t="s">
        <v>24</v>
      </c>
      <c r="D11" s="20">
        <v>3</v>
      </c>
      <c r="E11" s="41"/>
      <c r="F11" s="20">
        <v>2.5</v>
      </c>
      <c r="G11" s="41"/>
      <c r="H11" s="33" t="s">
        <v>58</v>
      </c>
      <c r="I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36" t="s">
        <v>34</v>
      </c>
      <c r="B12" s="24" t="s">
        <v>45</v>
      </c>
      <c r="C12" s="20" t="s">
        <v>23</v>
      </c>
      <c r="D12" s="20">
        <v>1</v>
      </c>
      <c r="E12" s="39">
        <f>SUM(D12:D13)</f>
        <v>4</v>
      </c>
      <c r="F12" s="20">
        <v>1</v>
      </c>
      <c r="G12" s="39">
        <f>SUM(F12:F13)</f>
        <v>3.5</v>
      </c>
      <c r="H12" s="33" t="s">
        <v>58</v>
      </c>
      <c r="I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8"/>
      <c r="B13" s="24" t="s">
        <v>46</v>
      </c>
      <c r="C13" s="20" t="s">
        <v>23</v>
      </c>
      <c r="D13" s="20">
        <v>3</v>
      </c>
      <c r="E13" s="41"/>
      <c r="F13" s="20">
        <v>2.5</v>
      </c>
      <c r="G13" s="41"/>
      <c r="H13" s="33" t="s">
        <v>58</v>
      </c>
      <c r="I13" s="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36" t="s">
        <v>35</v>
      </c>
      <c r="B14" s="34" t="s">
        <v>64</v>
      </c>
      <c r="C14" s="20" t="s">
        <v>22</v>
      </c>
      <c r="D14" s="20">
        <v>2</v>
      </c>
      <c r="E14" s="39">
        <f>SUM(D14:D23)</f>
        <v>17.5</v>
      </c>
      <c r="F14" s="20">
        <v>2.25</v>
      </c>
      <c r="G14" s="39">
        <f>SUM(F14:F23)</f>
        <v>16.75</v>
      </c>
      <c r="H14" s="33" t="s">
        <v>58</v>
      </c>
      <c r="I14" s="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37"/>
      <c r="B15" s="24" t="s">
        <v>54</v>
      </c>
      <c r="C15" s="20" t="s">
        <v>22</v>
      </c>
      <c r="D15" s="20">
        <v>1.5</v>
      </c>
      <c r="E15" s="40"/>
      <c r="F15" s="20">
        <v>2</v>
      </c>
      <c r="G15" s="40"/>
      <c r="H15" s="33" t="s">
        <v>58</v>
      </c>
      <c r="I15" s="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4.25" x14ac:dyDescent="0.2">
      <c r="A16" s="37"/>
      <c r="B16" s="22" t="s">
        <v>44</v>
      </c>
      <c r="C16" s="20" t="s">
        <v>22</v>
      </c>
      <c r="D16" s="20">
        <v>2</v>
      </c>
      <c r="E16" s="40"/>
      <c r="F16" s="20">
        <v>1.5</v>
      </c>
      <c r="G16" s="40"/>
      <c r="H16" s="33" t="s">
        <v>58</v>
      </c>
      <c r="I16" s="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4.25" x14ac:dyDescent="0.2">
      <c r="A17" s="37"/>
      <c r="B17" s="22" t="s">
        <v>65</v>
      </c>
      <c r="C17" s="20" t="s">
        <v>22</v>
      </c>
      <c r="D17" s="20">
        <v>1</v>
      </c>
      <c r="E17" s="40"/>
      <c r="F17" s="20">
        <v>1</v>
      </c>
      <c r="G17" s="40"/>
      <c r="H17" s="33" t="s">
        <v>58</v>
      </c>
      <c r="I17" s="6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4.25" x14ac:dyDescent="0.2">
      <c r="A18" s="37"/>
      <c r="B18" s="22" t="s">
        <v>66</v>
      </c>
      <c r="C18" s="20" t="s">
        <v>22</v>
      </c>
      <c r="D18" s="20">
        <v>1.5</v>
      </c>
      <c r="E18" s="40"/>
      <c r="F18" s="20">
        <v>1.5</v>
      </c>
      <c r="G18" s="40"/>
      <c r="H18" s="33" t="s">
        <v>58</v>
      </c>
      <c r="I18" s="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4.25" x14ac:dyDescent="0.2">
      <c r="A19" s="37"/>
      <c r="B19" s="22" t="s">
        <v>67</v>
      </c>
      <c r="C19" s="20" t="s">
        <v>22</v>
      </c>
      <c r="D19" s="20">
        <v>1.5</v>
      </c>
      <c r="E19" s="40"/>
      <c r="F19" s="20">
        <v>1.5</v>
      </c>
      <c r="G19" s="40"/>
      <c r="H19" s="33" t="s">
        <v>58</v>
      </c>
      <c r="I19" s="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4.25" x14ac:dyDescent="0.2">
      <c r="A20" s="37"/>
      <c r="B20" s="22" t="s">
        <v>68</v>
      </c>
      <c r="C20" s="20" t="s">
        <v>22</v>
      </c>
      <c r="D20" s="20">
        <v>2</v>
      </c>
      <c r="E20" s="40"/>
      <c r="F20" s="20">
        <v>2.25</v>
      </c>
      <c r="G20" s="40"/>
      <c r="H20" s="33" t="s">
        <v>58</v>
      </c>
      <c r="I20" s="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4.25" x14ac:dyDescent="0.2">
      <c r="A21" s="37"/>
      <c r="B21" s="22" t="s">
        <v>69</v>
      </c>
      <c r="C21" s="20" t="s">
        <v>22</v>
      </c>
      <c r="D21" s="20">
        <v>2</v>
      </c>
      <c r="E21" s="40"/>
      <c r="F21" s="20">
        <v>2.25</v>
      </c>
      <c r="G21" s="40"/>
      <c r="H21" s="33" t="s">
        <v>58</v>
      </c>
      <c r="I21" s="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4.25" x14ac:dyDescent="0.2">
      <c r="A22" s="37"/>
      <c r="B22" s="22" t="s">
        <v>70</v>
      </c>
      <c r="C22" s="20" t="s">
        <v>22</v>
      </c>
      <c r="D22" s="20">
        <v>2</v>
      </c>
      <c r="E22" s="40"/>
      <c r="F22" s="20">
        <v>1.5</v>
      </c>
      <c r="G22" s="40"/>
      <c r="H22" s="33" t="s">
        <v>58</v>
      </c>
      <c r="I22" s="6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4.25" x14ac:dyDescent="0.2">
      <c r="A23" s="37"/>
      <c r="B23" s="22" t="s">
        <v>71</v>
      </c>
      <c r="C23" s="20" t="s">
        <v>22</v>
      </c>
      <c r="D23" s="20">
        <v>2</v>
      </c>
      <c r="E23" s="40"/>
      <c r="F23" s="20">
        <v>1</v>
      </c>
      <c r="G23" s="40"/>
      <c r="H23" s="33" t="s">
        <v>58</v>
      </c>
      <c r="I23" s="6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4.25" x14ac:dyDescent="0.2">
      <c r="A24" s="36" t="s">
        <v>43</v>
      </c>
      <c r="B24" s="32" t="s">
        <v>55</v>
      </c>
      <c r="C24" s="20" t="s">
        <v>24</v>
      </c>
      <c r="D24" s="20">
        <v>2</v>
      </c>
      <c r="E24" s="39">
        <f>SUM(D24:D26)</f>
        <v>8</v>
      </c>
      <c r="F24" s="20">
        <v>2.25</v>
      </c>
      <c r="G24" s="39">
        <f>SUM(F24:F26)</f>
        <v>7.75</v>
      </c>
      <c r="H24" s="33" t="s">
        <v>58</v>
      </c>
      <c r="I24" s="6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4.25" x14ac:dyDescent="0.2">
      <c r="A25" s="37"/>
      <c r="B25" s="22" t="s">
        <v>56</v>
      </c>
      <c r="C25" s="20" t="s">
        <v>24</v>
      </c>
      <c r="D25" s="20">
        <v>3</v>
      </c>
      <c r="E25" s="40"/>
      <c r="F25" s="20">
        <v>3</v>
      </c>
      <c r="G25" s="40"/>
      <c r="H25" s="33" t="s">
        <v>58</v>
      </c>
      <c r="I25" s="6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4.25" x14ac:dyDescent="0.2">
      <c r="A26" s="38"/>
      <c r="B26" s="22" t="s">
        <v>57</v>
      </c>
      <c r="C26" s="20" t="s">
        <v>24</v>
      </c>
      <c r="D26" s="20">
        <v>3</v>
      </c>
      <c r="E26" s="41"/>
      <c r="F26" s="20">
        <v>2.5</v>
      </c>
      <c r="G26" s="41"/>
      <c r="H26" s="33" t="s">
        <v>58</v>
      </c>
      <c r="I26" s="6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4.25" x14ac:dyDescent="0.2">
      <c r="A27" s="36" t="s">
        <v>59</v>
      </c>
      <c r="B27" s="26" t="s">
        <v>60</v>
      </c>
      <c r="C27" s="20" t="s">
        <v>23</v>
      </c>
      <c r="D27" s="20">
        <v>2</v>
      </c>
      <c r="E27" s="39">
        <f>SUM(D27:D29)</f>
        <v>6</v>
      </c>
      <c r="F27" s="20">
        <v>2.25</v>
      </c>
      <c r="G27" s="39">
        <f>SUM(F27:F29)</f>
        <v>6.25</v>
      </c>
      <c r="H27" s="33" t="s">
        <v>58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8" ht="14.25" x14ac:dyDescent="0.2">
      <c r="A28" s="37"/>
      <c r="B28" s="21" t="s">
        <v>61</v>
      </c>
      <c r="C28" s="20" t="s">
        <v>23</v>
      </c>
      <c r="D28" s="20">
        <v>2</v>
      </c>
      <c r="E28" s="40"/>
      <c r="F28" s="20">
        <v>2.5</v>
      </c>
      <c r="G28" s="40"/>
      <c r="H28" s="33" t="s">
        <v>58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8" ht="14.25" x14ac:dyDescent="0.2">
      <c r="A29" s="38"/>
      <c r="B29" s="22" t="s">
        <v>62</v>
      </c>
      <c r="C29" s="20" t="s">
        <v>23</v>
      </c>
      <c r="D29" s="20">
        <v>2</v>
      </c>
      <c r="E29" s="41"/>
      <c r="F29" s="20">
        <v>1.5</v>
      </c>
      <c r="G29" s="41"/>
      <c r="H29" s="33" t="s">
        <v>58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8" ht="14.25" x14ac:dyDescent="0.2">
      <c r="A30" s="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8" ht="27.75" customHeight="1" x14ac:dyDescent="0.2">
      <c r="A31" s="6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8" ht="14.25" x14ac:dyDescent="0.2">
      <c r="A32" s="6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4.25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4.25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4.25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4.2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4.2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4.2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</sheetData>
  <mergeCells count="26">
    <mergeCell ref="I2:I3"/>
    <mergeCell ref="A4:A6"/>
    <mergeCell ref="A7:A11"/>
    <mergeCell ref="A12:A13"/>
    <mergeCell ref="E12:E13"/>
    <mergeCell ref="E7:E11"/>
    <mergeCell ref="E4:E6"/>
    <mergeCell ref="G12:G13"/>
    <mergeCell ref="G7:G11"/>
    <mergeCell ref="G4:G6"/>
    <mergeCell ref="A27:A29"/>
    <mergeCell ref="E27:E29"/>
    <mergeCell ref="G27:G29"/>
    <mergeCell ref="A1:H1"/>
    <mergeCell ref="A2:A3"/>
    <mergeCell ref="B2:B3"/>
    <mergeCell ref="C2:C3"/>
    <mergeCell ref="D2:E2"/>
    <mergeCell ref="F2:G2"/>
    <mergeCell ref="H2:H3"/>
    <mergeCell ref="G14:G23"/>
    <mergeCell ref="A24:A26"/>
    <mergeCell ref="E24:E26"/>
    <mergeCell ref="A14:A23"/>
    <mergeCell ref="E14:E23"/>
    <mergeCell ref="G24:G26"/>
  </mergeCells>
  <conditionalFormatting sqref="I1:I6">
    <cfRule type="expression" dxfId="127" priority="2">
      <formula>LEN(TRIM(I1))=0</formula>
    </cfRule>
  </conditionalFormatting>
  <conditionalFormatting sqref="I1:I6">
    <cfRule type="notContainsText" dxfId="12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J13" sqref="J13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7"/>
      <c r="B1" s="47"/>
      <c r="C1" s="47" t="s">
        <v>10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31</v>
      </c>
      <c r="D3" s="52" t="s">
        <v>36</v>
      </c>
      <c r="E3" s="52" t="s">
        <v>37</v>
      </c>
      <c r="F3" s="50" t="s">
        <v>38</v>
      </c>
      <c r="G3" s="50" t="s">
        <v>39</v>
      </c>
      <c r="H3" s="50" t="s">
        <v>40</v>
      </c>
      <c r="I3" s="50" t="s">
        <v>42</v>
      </c>
      <c r="J3" s="50" t="s">
        <v>41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1"/>
      <c r="G4" s="51"/>
      <c r="H4" s="51"/>
      <c r="I4" s="51"/>
      <c r="J4" s="51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SUM('Sprint Backlog'!D:D)</f>
        <v>48</v>
      </c>
      <c r="C5" s="13">
        <f t="shared" ref="C5:J5" si="1">B5-$B9</f>
        <v>42</v>
      </c>
      <c r="D5" s="13">
        <f t="shared" si="1"/>
        <v>36</v>
      </c>
      <c r="E5" s="13">
        <f t="shared" si="1"/>
        <v>30</v>
      </c>
      <c r="F5" s="13">
        <f t="shared" si="1"/>
        <v>24</v>
      </c>
      <c r="G5" s="13">
        <f t="shared" si="1"/>
        <v>18</v>
      </c>
      <c r="H5" s="13">
        <f t="shared" si="1"/>
        <v>12</v>
      </c>
      <c r="I5" s="13">
        <f t="shared" si="1"/>
        <v>6</v>
      </c>
      <c r="J5" s="13">
        <f t="shared" si="1"/>
        <v>0</v>
      </c>
      <c r="K5" s="13">
        <f>SUM(C5:J5)</f>
        <v>168</v>
      </c>
      <c r="L5" s="13">
        <f>K5/A$3</f>
        <v>21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48</v>
      </c>
      <c r="C6" s="13">
        <f t="shared" ref="C6:J6" si="2">B6-C9</f>
        <v>48</v>
      </c>
      <c r="D6" s="13">
        <f t="shared" si="2"/>
        <v>40.25</v>
      </c>
      <c r="E6" s="13">
        <f t="shared" si="2"/>
        <v>32.25</v>
      </c>
      <c r="F6" s="13">
        <f t="shared" si="2"/>
        <v>28.05</v>
      </c>
      <c r="G6" s="13">
        <f t="shared" si="2"/>
        <v>21.05</v>
      </c>
      <c r="H6" s="13">
        <f t="shared" si="2"/>
        <v>13.3</v>
      </c>
      <c r="I6" s="13">
        <f t="shared" si="2"/>
        <v>7.8000000000000007</v>
      </c>
      <c r="J6" s="13">
        <f t="shared" si="2"/>
        <v>0.30000000000000071</v>
      </c>
      <c r="K6" s="13">
        <f>SUM(C6:J6)</f>
        <v>191.00000000000006</v>
      </c>
      <c r="L6" s="13">
        <f>K6/A$3</f>
        <v>23.875000000000007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18</v>
      </c>
      <c r="B8" s="15" t="s">
        <v>19</v>
      </c>
      <c r="C8" s="46" t="s">
        <v>20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6</v>
      </c>
      <c r="C9" s="16">
        <f t="shared" ref="C9:K9" si="3">SUM(C10:C12)</f>
        <v>0</v>
      </c>
      <c r="D9" s="16">
        <f t="shared" si="3"/>
        <v>7.75</v>
      </c>
      <c r="E9" s="16">
        <f t="shared" si="3"/>
        <v>8</v>
      </c>
      <c r="F9" s="16">
        <f t="shared" si="3"/>
        <v>4.2</v>
      </c>
      <c r="G9" s="16">
        <f t="shared" si="3"/>
        <v>7</v>
      </c>
      <c r="H9" s="16">
        <f t="shared" si="3"/>
        <v>7.75</v>
      </c>
      <c r="I9" s="16">
        <f t="shared" si="3"/>
        <v>5.5</v>
      </c>
      <c r="J9" s="16">
        <f t="shared" si="3"/>
        <v>7.5</v>
      </c>
      <c r="K9" s="16">
        <f t="shared" si="3"/>
        <v>47.7</v>
      </c>
      <c r="L9" s="16">
        <f>K9/A$3</f>
        <v>5.9625000000000004</v>
      </c>
      <c r="M9" s="7"/>
      <c r="N9" s="7"/>
      <c r="O9" s="7"/>
      <c r="P9" s="7"/>
      <c r="Q9" s="7"/>
      <c r="R9" s="7"/>
      <c r="S9" s="7"/>
    </row>
    <row r="10" spans="1:19" ht="14.25" x14ac:dyDescent="0.2">
      <c r="A10" s="17" t="s">
        <v>22</v>
      </c>
      <c r="B10" s="18">
        <f>Diogo!B9</f>
        <v>2.1875</v>
      </c>
      <c r="C10" s="13">
        <f>Diogo!C9</f>
        <v>0</v>
      </c>
      <c r="D10" s="13">
        <v>2.25</v>
      </c>
      <c r="E10" s="13">
        <v>3.5</v>
      </c>
      <c r="F10" s="13">
        <v>1</v>
      </c>
      <c r="G10" s="13">
        <v>3</v>
      </c>
      <c r="H10" s="13">
        <v>4.5</v>
      </c>
      <c r="I10" s="13">
        <v>1.5</v>
      </c>
      <c r="J10" s="13">
        <v>1</v>
      </c>
      <c r="K10" s="13">
        <f>SUM(C10:J10)</f>
        <v>16.75</v>
      </c>
      <c r="L10" s="13">
        <f>K10/A$3</f>
        <v>2.09375</v>
      </c>
      <c r="M10" s="7"/>
      <c r="N10" s="7"/>
      <c r="O10" s="7"/>
      <c r="P10" s="7"/>
      <c r="Q10" s="7"/>
      <c r="R10" s="7"/>
      <c r="S10" s="7"/>
    </row>
    <row r="11" spans="1:19" ht="14.25" x14ac:dyDescent="0.2">
      <c r="A11" s="17" t="s">
        <v>23</v>
      </c>
      <c r="B11" s="19">
        <f>Ivo!B9</f>
        <v>1.5625</v>
      </c>
      <c r="C11" s="13">
        <f>Ivo!C9</f>
        <v>0</v>
      </c>
      <c r="D11" s="13">
        <v>2.25</v>
      </c>
      <c r="E11" s="13">
        <v>2.5</v>
      </c>
      <c r="F11" s="13">
        <v>1.5</v>
      </c>
      <c r="G11" s="13">
        <v>1.5</v>
      </c>
      <c r="H11" s="13">
        <v>1</v>
      </c>
      <c r="I11" s="13">
        <v>1</v>
      </c>
      <c r="J11" s="13">
        <v>4</v>
      </c>
      <c r="K11" s="13">
        <f>SUM(C11:J11)</f>
        <v>13.75</v>
      </c>
      <c r="L11" s="13">
        <f>K11/A$3</f>
        <v>1.71875</v>
      </c>
      <c r="M11" s="7"/>
      <c r="N11" s="7"/>
      <c r="O11" s="7"/>
      <c r="P11" s="7"/>
      <c r="Q11" s="7"/>
      <c r="R11" s="7"/>
      <c r="S11" s="7"/>
    </row>
    <row r="12" spans="1:19" ht="14.25" x14ac:dyDescent="0.2">
      <c r="A12" s="17" t="s">
        <v>24</v>
      </c>
      <c r="B12" s="18">
        <f>Izaquiel!B9</f>
        <v>2.25</v>
      </c>
      <c r="C12" s="13">
        <f>Izaquiel!C9</f>
        <v>0</v>
      </c>
      <c r="D12" s="13">
        <v>3.25</v>
      </c>
      <c r="E12" s="13">
        <f>Izaquiel!E9</f>
        <v>2</v>
      </c>
      <c r="F12" s="13">
        <v>1.7</v>
      </c>
      <c r="G12" s="13">
        <v>2.5</v>
      </c>
      <c r="H12" s="13">
        <v>2.25</v>
      </c>
      <c r="I12" s="13">
        <v>3</v>
      </c>
      <c r="J12" s="13">
        <v>2.5</v>
      </c>
      <c r="K12" s="13">
        <f>SUM(C12:J12)</f>
        <v>17.2</v>
      </c>
      <c r="L12" s="13">
        <f>K12/A$3</f>
        <v>2.15</v>
      </c>
      <c r="M12" s="7"/>
      <c r="N12" s="7"/>
      <c r="O12" s="7"/>
      <c r="P12" s="7"/>
      <c r="Q12" s="7"/>
      <c r="R12" s="7"/>
      <c r="S12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5" priority="36">
      <formula>LEN(TRIM(B10))=0</formula>
    </cfRule>
  </conditionalFormatting>
  <conditionalFormatting sqref="C10">
    <cfRule type="cellIs" dxfId="124" priority="37" operator="equal">
      <formula>0</formula>
    </cfRule>
  </conditionalFormatting>
  <conditionalFormatting sqref="C10">
    <cfRule type="cellIs" dxfId="123" priority="38" operator="notEqual">
      <formula>0</formula>
    </cfRule>
  </conditionalFormatting>
  <conditionalFormatting sqref="B10 B12">
    <cfRule type="notContainsText" dxfId="122" priority="40" operator="notContains" text="9875894754())("/>
  </conditionalFormatting>
  <conditionalFormatting sqref="K5">
    <cfRule type="expression" dxfId="121" priority="41">
      <formula>LEN(TRIM(K5))=0</formula>
    </cfRule>
  </conditionalFormatting>
  <conditionalFormatting sqref="K5">
    <cfRule type="cellIs" dxfId="120" priority="42" operator="equal">
      <formula>0</formula>
    </cfRule>
  </conditionalFormatting>
  <conditionalFormatting sqref="K5">
    <cfRule type="cellIs" dxfId="119" priority="43" operator="notEqual">
      <formula>0</formula>
    </cfRule>
  </conditionalFormatting>
  <conditionalFormatting sqref="K5">
    <cfRule type="expression" dxfId="118" priority="44">
      <formula>LEN(TRIM(K5))=0</formula>
    </cfRule>
  </conditionalFormatting>
  <conditionalFormatting sqref="K5">
    <cfRule type="cellIs" dxfId="117" priority="45" operator="equal">
      <formula>0</formula>
    </cfRule>
  </conditionalFormatting>
  <conditionalFormatting sqref="K5">
    <cfRule type="cellIs" dxfId="116" priority="46" operator="notEqual">
      <formula>0</formula>
    </cfRule>
  </conditionalFormatting>
  <conditionalFormatting sqref="K6">
    <cfRule type="expression" dxfId="115" priority="47">
      <formula>LEN(TRIM(K6))=0</formula>
    </cfRule>
  </conditionalFormatting>
  <conditionalFormatting sqref="K6">
    <cfRule type="cellIs" dxfId="114" priority="48" operator="equal">
      <formula>0</formula>
    </cfRule>
  </conditionalFormatting>
  <conditionalFormatting sqref="K6">
    <cfRule type="cellIs" dxfId="113" priority="49" operator="notEqual">
      <formula>0</formula>
    </cfRule>
  </conditionalFormatting>
  <conditionalFormatting sqref="K6">
    <cfRule type="expression" dxfId="112" priority="50">
      <formula>LEN(TRIM(K6))=0</formula>
    </cfRule>
  </conditionalFormatting>
  <conditionalFormatting sqref="K6">
    <cfRule type="cellIs" dxfId="111" priority="51" operator="equal">
      <formula>0</formula>
    </cfRule>
  </conditionalFormatting>
  <conditionalFormatting sqref="K6">
    <cfRule type="cellIs" dxfId="110" priority="52" operator="notEqual">
      <formula>0</formula>
    </cfRule>
  </conditionalFormatting>
  <conditionalFormatting sqref="L6">
    <cfRule type="expression" dxfId="109" priority="53">
      <formula>LEN(TRIM(L6))=0</formula>
    </cfRule>
  </conditionalFormatting>
  <conditionalFormatting sqref="L6">
    <cfRule type="cellIs" dxfId="108" priority="54" operator="equal">
      <formula>0</formula>
    </cfRule>
  </conditionalFormatting>
  <conditionalFormatting sqref="L6">
    <cfRule type="cellIs" dxfId="107" priority="55" operator="notEqual">
      <formula>0</formula>
    </cfRule>
  </conditionalFormatting>
  <conditionalFormatting sqref="L6">
    <cfRule type="expression" dxfId="106" priority="56">
      <formula>LEN(TRIM(L6))=0</formula>
    </cfRule>
  </conditionalFormatting>
  <conditionalFormatting sqref="L6">
    <cfRule type="cellIs" dxfId="105" priority="57" operator="equal">
      <formula>0</formula>
    </cfRule>
  </conditionalFormatting>
  <conditionalFormatting sqref="L6">
    <cfRule type="cellIs" dxfId="104" priority="58" operator="notEqual">
      <formula>0</formula>
    </cfRule>
  </conditionalFormatting>
  <conditionalFormatting sqref="L5">
    <cfRule type="expression" dxfId="103" priority="59">
      <formula>LEN(TRIM(L5))=0</formula>
    </cfRule>
  </conditionalFormatting>
  <conditionalFormatting sqref="L5">
    <cfRule type="cellIs" dxfId="102" priority="60" operator="equal">
      <formula>0</formula>
    </cfRule>
  </conditionalFormatting>
  <conditionalFormatting sqref="L5">
    <cfRule type="cellIs" dxfId="101" priority="61" operator="notEqual">
      <formula>0</formula>
    </cfRule>
  </conditionalFormatting>
  <conditionalFormatting sqref="L5">
    <cfRule type="expression" dxfId="100" priority="62">
      <formula>LEN(TRIM(L5))=0</formula>
    </cfRule>
  </conditionalFormatting>
  <conditionalFormatting sqref="L5">
    <cfRule type="cellIs" dxfId="99" priority="63" operator="equal">
      <formula>0</formula>
    </cfRule>
  </conditionalFormatting>
  <conditionalFormatting sqref="L5">
    <cfRule type="cellIs" dxfId="98" priority="64" operator="notEqual">
      <formula>0</formula>
    </cfRule>
  </conditionalFormatting>
  <conditionalFormatting sqref="K10">
    <cfRule type="expression" dxfId="97" priority="65">
      <formula>LEN(TRIM(K10))=0</formula>
    </cfRule>
  </conditionalFormatting>
  <conditionalFormatting sqref="K10">
    <cfRule type="cellIs" dxfId="96" priority="66" operator="equal">
      <formula>0</formula>
    </cfRule>
  </conditionalFormatting>
  <conditionalFormatting sqref="K10">
    <cfRule type="cellIs" dxfId="95" priority="67" operator="notEqual">
      <formula>0</formula>
    </cfRule>
  </conditionalFormatting>
  <conditionalFormatting sqref="K10">
    <cfRule type="expression" dxfId="94" priority="68">
      <formula>LEN(TRIM(K10))=0</formula>
    </cfRule>
  </conditionalFormatting>
  <conditionalFormatting sqref="K10">
    <cfRule type="cellIs" dxfId="93" priority="69" operator="equal">
      <formula>0</formula>
    </cfRule>
  </conditionalFormatting>
  <conditionalFormatting sqref="K10">
    <cfRule type="cellIs" dxfId="92" priority="70" operator="notEqual">
      <formula>0</formula>
    </cfRule>
  </conditionalFormatting>
  <conditionalFormatting sqref="K11">
    <cfRule type="expression" dxfId="91" priority="71">
      <formula>LEN(TRIM(K11))=0</formula>
    </cfRule>
  </conditionalFormatting>
  <conditionalFormatting sqref="K11">
    <cfRule type="cellIs" dxfId="90" priority="72" operator="equal">
      <formula>0</formula>
    </cfRule>
  </conditionalFormatting>
  <conditionalFormatting sqref="K11">
    <cfRule type="cellIs" dxfId="89" priority="73" operator="notEqual">
      <formula>0</formula>
    </cfRule>
  </conditionalFormatting>
  <conditionalFormatting sqref="K11">
    <cfRule type="expression" dxfId="88" priority="74">
      <formula>LEN(TRIM(K11))=0</formula>
    </cfRule>
  </conditionalFormatting>
  <conditionalFormatting sqref="K11">
    <cfRule type="cellIs" dxfId="87" priority="75" operator="equal">
      <formula>0</formula>
    </cfRule>
  </conditionalFormatting>
  <conditionalFormatting sqref="K11">
    <cfRule type="cellIs" dxfId="86" priority="76" operator="notEqual">
      <formula>0</formula>
    </cfRule>
  </conditionalFormatting>
  <conditionalFormatting sqref="K12">
    <cfRule type="expression" dxfId="85" priority="77">
      <formula>LEN(TRIM(K12))=0</formula>
    </cfRule>
  </conditionalFormatting>
  <conditionalFormatting sqref="K12">
    <cfRule type="cellIs" dxfId="84" priority="78" operator="equal">
      <formula>0</formula>
    </cfRule>
  </conditionalFormatting>
  <conditionalFormatting sqref="K12">
    <cfRule type="cellIs" dxfId="83" priority="79" operator="notEqual">
      <formula>0</formula>
    </cfRule>
  </conditionalFormatting>
  <conditionalFormatting sqref="K12">
    <cfRule type="expression" dxfId="82" priority="80">
      <formula>LEN(TRIM(K12))=0</formula>
    </cfRule>
  </conditionalFormatting>
  <conditionalFormatting sqref="K12">
    <cfRule type="cellIs" dxfId="81" priority="81" operator="equal">
      <formula>0</formula>
    </cfRule>
  </conditionalFormatting>
  <conditionalFormatting sqref="K12">
    <cfRule type="cellIs" dxfId="80" priority="82" operator="notEqual">
      <formula>0</formula>
    </cfRule>
  </conditionalFormatting>
  <conditionalFormatting sqref="L10">
    <cfRule type="expression" dxfId="79" priority="83">
      <formula>LEN(TRIM(L10))=0</formula>
    </cfRule>
  </conditionalFormatting>
  <conditionalFormatting sqref="L10">
    <cfRule type="cellIs" dxfId="78" priority="84" operator="equal">
      <formula>0</formula>
    </cfRule>
  </conditionalFormatting>
  <conditionalFormatting sqref="L10">
    <cfRule type="cellIs" dxfId="77" priority="85" operator="notEqual">
      <formula>0</formula>
    </cfRule>
  </conditionalFormatting>
  <conditionalFormatting sqref="L10">
    <cfRule type="expression" dxfId="76" priority="86">
      <formula>LEN(TRIM(L10))=0</formula>
    </cfRule>
  </conditionalFormatting>
  <conditionalFormatting sqref="L10">
    <cfRule type="cellIs" dxfId="75" priority="87" operator="equal">
      <formula>0</formula>
    </cfRule>
  </conditionalFormatting>
  <conditionalFormatting sqref="L10">
    <cfRule type="cellIs" dxfId="74" priority="88" operator="notEqual">
      <formula>0</formula>
    </cfRule>
  </conditionalFormatting>
  <conditionalFormatting sqref="L11">
    <cfRule type="expression" dxfId="73" priority="89">
      <formula>LEN(TRIM(L11))=0</formula>
    </cfRule>
  </conditionalFormatting>
  <conditionalFormatting sqref="L11">
    <cfRule type="cellIs" dxfId="72" priority="90" operator="equal">
      <formula>0</formula>
    </cfRule>
  </conditionalFormatting>
  <conditionalFormatting sqref="L11">
    <cfRule type="cellIs" dxfId="71" priority="91" operator="notEqual">
      <formula>0</formula>
    </cfRule>
  </conditionalFormatting>
  <conditionalFormatting sqref="L11">
    <cfRule type="expression" dxfId="70" priority="92">
      <formula>LEN(TRIM(L11))=0</formula>
    </cfRule>
  </conditionalFormatting>
  <conditionalFormatting sqref="L11">
    <cfRule type="cellIs" dxfId="69" priority="93" operator="equal">
      <formula>0</formula>
    </cfRule>
  </conditionalFormatting>
  <conditionalFormatting sqref="L11">
    <cfRule type="cellIs" dxfId="68" priority="94" operator="notEqual">
      <formula>0</formula>
    </cfRule>
  </conditionalFormatting>
  <conditionalFormatting sqref="L12">
    <cfRule type="expression" dxfId="67" priority="95">
      <formula>LEN(TRIM(L12))=0</formula>
    </cfRule>
  </conditionalFormatting>
  <conditionalFormatting sqref="L12">
    <cfRule type="cellIs" dxfId="66" priority="96" operator="equal">
      <formula>0</formula>
    </cfRule>
  </conditionalFormatting>
  <conditionalFormatting sqref="L12">
    <cfRule type="cellIs" dxfId="65" priority="97" operator="notEqual">
      <formula>0</formula>
    </cfRule>
  </conditionalFormatting>
  <conditionalFormatting sqref="L12">
    <cfRule type="expression" dxfId="64" priority="98">
      <formula>LEN(TRIM(L12))=0</formula>
    </cfRule>
  </conditionalFormatting>
  <conditionalFormatting sqref="L12">
    <cfRule type="cellIs" dxfId="63" priority="99" operator="equal">
      <formula>0</formula>
    </cfRule>
  </conditionalFormatting>
  <conditionalFormatting sqref="L12">
    <cfRule type="cellIs" dxfId="62" priority="100" operator="notEqual">
      <formula>0</formula>
    </cfRule>
  </conditionalFormatting>
  <conditionalFormatting sqref="C11">
    <cfRule type="expression" dxfId="61" priority="143">
      <formula>LEN(TRIM(C11))=0</formula>
    </cfRule>
  </conditionalFormatting>
  <conditionalFormatting sqref="C11">
    <cfRule type="cellIs" dxfId="60" priority="144" operator="equal">
      <formula>0</formula>
    </cfRule>
  </conditionalFormatting>
  <conditionalFormatting sqref="C11">
    <cfRule type="cellIs" dxfId="59" priority="145" operator="notEqual">
      <formula>0</formula>
    </cfRule>
  </conditionalFormatting>
  <conditionalFormatting sqref="C11">
    <cfRule type="expression" dxfId="58" priority="146">
      <formula>LEN(TRIM(C11))=0</formula>
    </cfRule>
  </conditionalFormatting>
  <conditionalFormatting sqref="C11">
    <cfRule type="cellIs" dxfId="57" priority="147" operator="equal">
      <formula>0</formula>
    </cfRule>
  </conditionalFormatting>
  <conditionalFormatting sqref="C11">
    <cfRule type="cellIs" dxfId="56" priority="148" operator="notEqual">
      <formula>0</formula>
    </cfRule>
  </conditionalFormatting>
  <conditionalFormatting sqref="I10:J10">
    <cfRule type="expression" dxfId="55" priority="26">
      <formula>LEN(TRIM(I10))=0</formula>
    </cfRule>
  </conditionalFormatting>
  <conditionalFormatting sqref="I10:J10">
    <cfRule type="cellIs" dxfId="54" priority="27" operator="equal">
      <formula>0</formula>
    </cfRule>
  </conditionalFormatting>
  <conditionalFormatting sqref="I10:J10">
    <cfRule type="cellIs" dxfId="53" priority="28" operator="notEqual">
      <formula>0</formula>
    </cfRule>
  </conditionalFormatting>
  <conditionalFormatting sqref="D11:J11">
    <cfRule type="expression" dxfId="52" priority="20">
      <formula>LEN(TRIM(D11))=0</formula>
    </cfRule>
  </conditionalFormatting>
  <conditionalFormatting sqref="D11:J11">
    <cfRule type="cellIs" dxfId="51" priority="21" operator="equal">
      <formula>0</formula>
    </cfRule>
  </conditionalFormatting>
  <conditionalFormatting sqref="D11:J11">
    <cfRule type="cellIs" dxfId="50" priority="22" operator="notEqual">
      <formula>0</formula>
    </cfRule>
  </conditionalFormatting>
  <conditionalFormatting sqref="D11:J11">
    <cfRule type="expression" dxfId="49" priority="23">
      <formula>LEN(TRIM(D11))=0</formula>
    </cfRule>
  </conditionalFormatting>
  <conditionalFormatting sqref="D11:J11">
    <cfRule type="cellIs" dxfId="48" priority="24" operator="equal">
      <formula>0</formula>
    </cfRule>
  </conditionalFormatting>
  <conditionalFormatting sqref="D11:J11">
    <cfRule type="cellIs" dxfId="47" priority="25" operator="notEqual">
      <formula>0</formula>
    </cfRule>
  </conditionalFormatting>
  <conditionalFormatting sqref="B11">
    <cfRule type="expression" dxfId="46" priority="16">
      <formula>LEN(TRIM(B11))=0</formula>
    </cfRule>
  </conditionalFormatting>
  <conditionalFormatting sqref="B11">
    <cfRule type="notContainsText" dxfId="45" priority="17" operator="notContains" text="9875894754())("/>
  </conditionalFormatting>
  <conditionalFormatting sqref="C12">
    <cfRule type="expression" dxfId="44" priority="10">
      <formula>LEN(TRIM(C12))=0</formula>
    </cfRule>
  </conditionalFormatting>
  <conditionalFormatting sqref="C12">
    <cfRule type="cellIs" dxfId="43" priority="11" operator="equal">
      <formula>0</formula>
    </cfRule>
  </conditionalFormatting>
  <conditionalFormatting sqref="C12">
    <cfRule type="cellIs" dxfId="42" priority="12" operator="notEqual">
      <formula>0</formula>
    </cfRule>
  </conditionalFormatting>
  <conditionalFormatting sqref="C12">
    <cfRule type="expression" dxfId="41" priority="13">
      <formula>LEN(TRIM(C12))=0</formula>
    </cfRule>
  </conditionalFormatting>
  <conditionalFormatting sqref="C12">
    <cfRule type="cellIs" dxfId="40" priority="14" operator="equal">
      <formula>0</formula>
    </cfRule>
  </conditionalFormatting>
  <conditionalFormatting sqref="C12">
    <cfRule type="cellIs" dxfId="39" priority="15" operator="notEqual">
      <formula>0</formula>
    </cfRule>
  </conditionalFormatting>
  <conditionalFormatting sqref="D12:J12">
    <cfRule type="expression" dxfId="38" priority="4">
      <formula>LEN(TRIM(D12))=0</formula>
    </cfRule>
  </conditionalFormatting>
  <conditionalFormatting sqref="D12:J12">
    <cfRule type="cellIs" dxfId="37" priority="5" operator="equal">
      <formula>0</formula>
    </cfRule>
  </conditionalFormatting>
  <conditionalFormatting sqref="D12:J12">
    <cfRule type="cellIs" dxfId="36" priority="6" operator="notEqual">
      <formula>0</formula>
    </cfRule>
  </conditionalFormatting>
  <conditionalFormatting sqref="D12:J12">
    <cfRule type="expression" dxfId="35" priority="7">
      <formula>LEN(TRIM(D12))=0</formula>
    </cfRule>
  </conditionalFormatting>
  <conditionalFormatting sqref="D12:J12">
    <cfRule type="cellIs" dxfId="34" priority="8" operator="equal">
      <formula>0</formula>
    </cfRule>
  </conditionalFormatting>
  <conditionalFormatting sqref="D12:J12">
    <cfRule type="cellIs" dxfId="33" priority="9" operator="notEqual">
      <formula>0</formula>
    </cfRule>
  </conditionalFormatting>
  <conditionalFormatting sqref="D10:H10">
    <cfRule type="expression" dxfId="32" priority="1">
      <formula>LEN(TRIM(D10))=0</formula>
    </cfRule>
  </conditionalFormatting>
  <conditionalFormatting sqref="D10:H10">
    <cfRule type="cellIs" dxfId="31" priority="2" operator="equal">
      <formula>0</formula>
    </cfRule>
  </conditionalFormatting>
  <conditionalFormatting sqref="D10:H10">
    <cfRule type="cellIs" dxfId="30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24"/>
  <sheetViews>
    <sheetView windowProtection="1" showGridLines="0" zoomScaleNormal="100" workbookViewId="0">
      <pane ySplit="4" topLeftCell="A11" activePane="bottomLeft" state="frozen"/>
      <selection pane="bottomLeft" activeCell="D9" sqref="D9:J9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29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31</v>
      </c>
      <c r="D3" s="52" t="s">
        <v>36</v>
      </c>
      <c r="E3" s="52" t="s">
        <v>37</v>
      </c>
      <c r="F3" s="50" t="s">
        <v>38</v>
      </c>
      <c r="G3" s="50" t="s">
        <v>39</v>
      </c>
      <c r="H3" s="50" t="s">
        <v>40</v>
      </c>
      <c r="I3" s="50" t="s">
        <v>42</v>
      </c>
      <c r="J3" s="50" t="s">
        <v>41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1"/>
      <c r="G4" s="51"/>
      <c r="H4" s="51"/>
      <c r="I4" s="51"/>
      <c r="J4" s="51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Backlog'!C:C,"=Diogo",'Sprint Backlog'!D:D)</f>
        <v>17.5</v>
      </c>
      <c r="C5" s="13">
        <f t="shared" ref="C5:J5" si="1">B5-$B9</f>
        <v>15.3125</v>
      </c>
      <c r="D5" s="13">
        <f t="shared" si="1"/>
        <v>13.125</v>
      </c>
      <c r="E5" s="13">
        <f t="shared" si="1"/>
        <v>10.9375</v>
      </c>
      <c r="F5" s="13">
        <f t="shared" si="1"/>
        <v>8.75</v>
      </c>
      <c r="G5" s="13">
        <f t="shared" si="1"/>
        <v>6.5625</v>
      </c>
      <c r="H5" s="13">
        <f t="shared" si="1"/>
        <v>4.375</v>
      </c>
      <c r="I5" s="13">
        <f t="shared" si="1"/>
        <v>2.1875</v>
      </c>
      <c r="J5" s="13">
        <f t="shared" si="1"/>
        <v>0</v>
      </c>
      <c r="K5" s="13">
        <f>SUM(C5:J5)</f>
        <v>61.25</v>
      </c>
      <c r="L5" s="13">
        <f>K5/A$3</f>
        <v>7.65625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17.5</v>
      </c>
      <c r="C6" s="13">
        <f t="shared" ref="C6:J6" si="2">B6-C9</f>
        <v>17.5</v>
      </c>
      <c r="D6" s="13">
        <f t="shared" si="2"/>
        <v>15.25</v>
      </c>
      <c r="E6" s="13">
        <f t="shared" si="2"/>
        <v>11.75</v>
      </c>
      <c r="F6" s="13">
        <f t="shared" si="2"/>
        <v>10.75</v>
      </c>
      <c r="G6" s="13">
        <f t="shared" si="2"/>
        <v>7.75</v>
      </c>
      <c r="H6" s="13">
        <f t="shared" si="2"/>
        <v>3.25</v>
      </c>
      <c r="I6" s="13">
        <f t="shared" si="2"/>
        <v>1.75</v>
      </c>
      <c r="J6" s="13">
        <f t="shared" si="2"/>
        <v>0.75</v>
      </c>
      <c r="K6" s="13">
        <f>SUM(C6:J6)</f>
        <v>68.75</v>
      </c>
      <c r="L6" s="13">
        <f>K6/A$3</f>
        <v>8.59375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6" t="s">
        <v>30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2.1875</v>
      </c>
      <c r="C9" s="16">
        <f t="shared" ref="C9:L9" si="3">SUM(C10:C12)</f>
        <v>0</v>
      </c>
      <c r="D9" s="16">
        <f t="shared" si="3"/>
        <v>2.25</v>
      </c>
      <c r="E9" s="16">
        <f t="shared" si="3"/>
        <v>3.5</v>
      </c>
      <c r="F9" s="16">
        <f>SUM(F10:F19)</f>
        <v>1</v>
      </c>
      <c r="G9" s="16">
        <f>SUM(G10:G19)</f>
        <v>3</v>
      </c>
      <c r="H9" s="16">
        <f>SUM(H10:H19)</f>
        <v>4.5</v>
      </c>
      <c r="I9" s="16">
        <f>SUM(I10:I19)</f>
        <v>1.5</v>
      </c>
      <c r="J9" s="16">
        <f>SUM(J10:J19)</f>
        <v>1</v>
      </c>
      <c r="K9" s="16">
        <f t="shared" si="3"/>
        <v>5.75</v>
      </c>
      <c r="L9" s="16">
        <f t="shared" si="3"/>
        <v>0.71875</v>
      </c>
      <c r="M9" s="7"/>
      <c r="N9" s="7"/>
      <c r="O9" s="7"/>
      <c r="P9" s="7"/>
      <c r="Q9" s="7"/>
      <c r="R9" s="7"/>
      <c r="S9" s="7"/>
    </row>
    <row r="10" spans="1:19" ht="15" customHeight="1" x14ac:dyDescent="0.2">
      <c r="A10" s="55" t="s">
        <v>64</v>
      </c>
      <c r="B10" s="56"/>
      <c r="C10" s="13">
        <v>0</v>
      </c>
      <c r="D10" s="13">
        <v>2.25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2.25</v>
      </c>
      <c r="L10" s="13">
        <f>K10/A$3</f>
        <v>0.28125</v>
      </c>
      <c r="M10" s="7"/>
      <c r="N10" s="57"/>
      <c r="O10" s="57"/>
      <c r="P10" s="7"/>
      <c r="Q10" s="7"/>
      <c r="R10" s="7"/>
      <c r="S10" s="7"/>
    </row>
    <row r="11" spans="1:19" ht="12" customHeight="1" x14ac:dyDescent="0.2">
      <c r="A11" s="54" t="s">
        <v>54</v>
      </c>
      <c r="B11" s="54"/>
      <c r="C11" s="13">
        <v>0</v>
      </c>
      <c r="D11" s="13">
        <v>0</v>
      </c>
      <c r="E11" s="13">
        <v>2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2</v>
      </c>
      <c r="L11" s="13">
        <f>K11/A$3</f>
        <v>0.25</v>
      </c>
      <c r="M11" s="7"/>
      <c r="N11" s="54"/>
      <c r="O11" s="54"/>
      <c r="P11" s="7"/>
      <c r="Q11" s="7"/>
      <c r="R11" s="7"/>
      <c r="S11" s="7"/>
    </row>
    <row r="12" spans="1:19" ht="12.75" customHeight="1" x14ac:dyDescent="0.2">
      <c r="A12" s="54" t="s">
        <v>44</v>
      </c>
      <c r="B12" s="54"/>
      <c r="C12" s="13">
        <v>0</v>
      </c>
      <c r="D12" s="13">
        <v>0</v>
      </c>
      <c r="E12" s="13">
        <v>1.5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1.5</v>
      </c>
      <c r="L12" s="13">
        <f>K12/A$3</f>
        <v>0.1875</v>
      </c>
      <c r="M12" s="7"/>
      <c r="N12" s="54"/>
      <c r="O12" s="54"/>
      <c r="P12" s="7"/>
      <c r="Q12" s="7"/>
      <c r="R12" s="7"/>
      <c r="S12" s="7"/>
    </row>
    <row r="13" spans="1:19" ht="12.75" customHeight="1" x14ac:dyDescent="0.2">
      <c r="A13" s="54" t="s">
        <v>65</v>
      </c>
      <c r="B13" s="54"/>
      <c r="C13" s="13">
        <v>0</v>
      </c>
      <c r="D13" s="13">
        <v>0</v>
      </c>
      <c r="E13" s="13">
        <v>0</v>
      </c>
      <c r="F13" s="13">
        <v>1</v>
      </c>
      <c r="G13" s="13">
        <v>0</v>
      </c>
      <c r="H13" s="13">
        <v>0</v>
      </c>
      <c r="I13" s="13">
        <v>0</v>
      </c>
      <c r="J13" s="13">
        <v>0</v>
      </c>
      <c r="K13" s="13">
        <f t="shared" ref="K13:K19" si="4">SUM(C13:J13)</f>
        <v>1</v>
      </c>
      <c r="L13" s="13">
        <f t="shared" ref="L13:L19" si="5">K13/A$3</f>
        <v>0.125</v>
      </c>
      <c r="M13" s="7"/>
      <c r="N13" s="35"/>
      <c r="O13" s="35"/>
      <c r="P13" s="7"/>
      <c r="Q13" s="7"/>
      <c r="R13" s="7"/>
      <c r="S13" s="7"/>
    </row>
    <row r="14" spans="1:19" ht="12.75" customHeight="1" x14ac:dyDescent="0.2">
      <c r="A14" s="54" t="s">
        <v>66</v>
      </c>
      <c r="B14" s="54"/>
      <c r="C14" s="13">
        <v>0</v>
      </c>
      <c r="D14" s="13">
        <v>0</v>
      </c>
      <c r="E14" s="13">
        <v>0</v>
      </c>
      <c r="F14" s="13">
        <v>0</v>
      </c>
      <c r="G14" s="13">
        <v>1.5</v>
      </c>
      <c r="H14" s="13">
        <v>0</v>
      </c>
      <c r="I14" s="13">
        <v>0</v>
      </c>
      <c r="J14" s="13">
        <v>0</v>
      </c>
      <c r="K14" s="13">
        <f t="shared" si="4"/>
        <v>1.5</v>
      </c>
      <c r="L14" s="13">
        <f t="shared" si="5"/>
        <v>0.1875</v>
      </c>
      <c r="M14" s="7"/>
      <c r="N14" s="35"/>
      <c r="O14" s="35"/>
      <c r="P14" s="7"/>
      <c r="Q14" s="7"/>
      <c r="R14" s="7"/>
      <c r="S14" s="7"/>
    </row>
    <row r="15" spans="1:19" ht="12.75" customHeight="1" x14ac:dyDescent="0.2">
      <c r="A15" s="54" t="s">
        <v>67</v>
      </c>
      <c r="B15" s="54"/>
      <c r="C15" s="13">
        <v>0</v>
      </c>
      <c r="D15" s="13">
        <v>0</v>
      </c>
      <c r="E15" s="13">
        <v>0</v>
      </c>
      <c r="F15" s="13">
        <v>0</v>
      </c>
      <c r="G15" s="13">
        <v>1.5</v>
      </c>
      <c r="H15" s="13">
        <v>0</v>
      </c>
      <c r="I15" s="13">
        <v>0</v>
      </c>
      <c r="J15" s="13">
        <v>0</v>
      </c>
      <c r="K15" s="13">
        <f t="shared" si="4"/>
        <v>1.5</v>
      </c>
      <c r="L15" s="13">
        <f t="shared" si="5"/>
        <v>0.1875</v>
      </c>
      <c r="M15" s="7"/>
      <c r="N15" s="35"/>
      <c r="O15" s="35"/>
      <c r="P15" s="7"/>
      <c r="Q15" s="7"/>
      <c r="R15" s="7"/>
      <c r="S15" s="7"/>
    </row>
    <row r="16" spans="1:19" ht="12.75" customHeight="1" x14ac:dyDescent="0.2">
      <c r="A16" s="54" t="s">
        <v>68</v>
      </c>
      <c r="B16" s="54"/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2.25</v>
      </c>
      <c r="I16" s="13">
        <v>0</v>
      </c>
      <c r="J16" s="13">
        <v>0</v>
      </c>
      <c r="K16" s="13">
        <f t="shared" si="4"/>
        <v>2.25</v>
      </c>
      <c r="L16" s="13">
        <f t="shared" si="5"/>
        <v>0.28125</v>
      </c>
      <c r="M16" s="7"/>
      <c r="N16" s="35"/>
      <c r="O16" s="35"/>
      <c r="P16" s="7"/>
      <c r="Q16" s="7"/>
      <c r="R16" s="7"/>
      <c r="S16" s="7"/>
    </row>
    <row r="17" spans="1:19" ht="12.75" customHeight="1" x14ac:dyDescent="0.2">
      <c r="A17" s="54" t="s">
        <v>69</v>
      </c>
      <c r="B17" s="54"/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2.25</v>
      </c>
      <c r="I17" s="13">
        <v>0</v>
      </c>
      <c r="J17" s="13">
        <v>0</v>
      </c>
      <c r="K17" s="13">
        <f t="shared" si="4"/>
        <v>2.25</v>
      </c>
      <c r="L17" s="13">
        <f t="shared" si="5"/>
        <v>0.28125</v>
      </c>
      <c r="M17" s="7"/>
      <c r="N17" s="35"/>
      <c r="O17" s="35"/>
      <c r="P17" s="7"/>
      <c r="Q17" s="7"/>
      <c r="R17" s="7"/>
      <c r="S17" s="7"/>
    </row>
    <row r="18" spans="1:19" ht="12.75" customHeight="1" x14ac:dyDescent="0.2">
      <c r="A18" s="54" t="s">
        <v>70</v>
      </c>
      <c r="B18" s="54"/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1.5</v>
      </c>
      <c r="J18" s="13">
        <v>0</v>
      </c>
      <c r="K18" s="13">
        <f t="shared" si="4"/>
        <v>1.5</v>
      </c>
      <c r="L18" s="13">
        <f t="shared" si="5"/>
        <v>0.1875</v>
      </c>
      <c r="M18" s="7"/>
      <c r="N18" s="35"/>
      <c r="O18" s="35"/>
      <c r="P18" s="7"/>
      <c r="Q18" s="7"/>
      <c r="R18" s="7"/>
      <c r="S18" s="7"/>
    </row>
    <row r="19" spans="1:19" ht="12.75" customHeight="1" x14ac:dyDescent="0.2">
      <c r="A19" s="54" t="s">
        <v>71</v>
      </c>
      <c r="B19" s="54"/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1</v>
      </c>
      <c r="K19" s="13">
        <f t="shared" si="4"/>
        <v>1</v>
      </c>
      <c r="L19" s="13">
        <f t="shared" si="5"/>
        <v>0.125</v>
      </c>
      <c r="M19" s="7"/>
      <c r="N19" s="35"/>
      <c r="O19" s="35"/>
      <c r="P19" s="7"/>
      <c r="Q19" s="7"/>
      <c r="R19" s="7"/>
      <c r="S19" s="7"/>
    </row>
    <row r="20" spans="1:19" ht="12.75" customHeight="1" x14ac:dyDescent="0.2">
      <c r="K20" s="7"/>
      <c r="L20" s="35"/>
      <c r="M20" s="35"/>
      <c r="N20" s="7"/>
      <c r="O20" s="7"/>
      <c r="P20" s="7"/>
      <c r="Q20" s="7"/>
    </row>
    <row r="21" spans="1:19" ht="12.75" customHeight="1" x14ac:dyDescent="0.2">
      <c r="M21" s="7"/>
      <c r="N21" s="35"/>
      <c r="O21" s="35"/>
      <c r="P21" s="7"/>
      <c r="Q21" s="7"/>
      <c r="R21" s="7"/>
      <c r="S21" s="7"/>
    </row>
    <row r="22" spans="1:19" ht="12.75" customHeight="1" x14ac:dyDescent="0.2">
      <c r="M22" s="7"/>
      <c r="N22" s="35"/>
      <c r="O22" s="35"/>
      <c r="P22" s="7"/>
      <c r="Q22" s="7"/>
      <c r="R22" s="7"/>
      <c r="S22" s="7"/>
    </row>
    <row r="23" spans="1:19" ht="10.5" customHeight="1" x14ac:dyDescent="0.2"/>
    <row r="24" spans="1:19" ht="12.75" customHeight="1" x14ac:dyDescent="0.2"/>
  </sheetData>
  <mergeCells count="28">
    <mergeCell ref="N12:O12"/>
    <mergeCell ref="C8:L8"/>
    <mergeCell ref="A10:B10"/>
    <mergeCell ref="N10:O10"/>
    <mergeCell ref="A11:B11"/>
    <mergeCell ref="N11:O11"/>
    <mergeCell ref="A12:B12"/>
    <mergeCell ref="A14:B14"/>
    <mergeCell ref="A15:B15"/>
    <mergeCell ref="A16:B16"/>
    <mergeCell ref="A17:B17"/>
    <mergeCell ref="A18:B18"/>
    <mergeCell ref="A19:B19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N10:O19 N21:O22 L20:M20 C21:L102 A20:J20 C10:L19">
    <cfRule type="expression" dxfId="29" priority="2">
      <formula>LEN(TRIM(A10))=0</formula>
    </cfRule>
  </conditionalFormatting>
  <conditionalFormatting sqref="C21:L102 A20:J20 C10:L19">
    <cfRule type="cellIs" dxfId="28" priority="3" operator="equal">
      <formula>0</formula>
    </cfRule>
  </conditionalFormatting>
  <conditionalFormatting sqref="C21:L102 A20:J20 C10:L19">
    <cfRule type="cellIs" dxfId="27" priority="4" operator="notEqual">
      <formula>0</formula>
    </cfRule>
  </conditionalFormatting>
  <conditionalFormatting sqref="A10:B10 A21:B102">
    <cfRule type="expression" dxfId="26" priority="5">
      <formula>LEN(TRIM(A10))=0</formula>
    </cfRule>
  </conditionalFormatting>
  <conditionalFormatting sqref="A10:B10 A21:B102 N10:O19 N21:O22 L20:M20">
    <cfRule type="notContainsText" dxfId="25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A16" sqref="A16:I16"/>
    </sheetView>
  </sheetViews>
  <sheetFormatPr defaultRowHeight="12.75" x14ac:dyDescent="0.2"/>
  <cols>
    <col min="1" max="1" width="37.7109375"/>
    <col min="2" max="2" width="17.8554687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25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31</v>
      </c>
      <c r="D3" s="52" t="s">
        <v>36</v>
      </c>
      <c r="E3" s="52" t="s">
        <v>37</v>
      </c>
      <c r="F3" s="50" t="s">
        <v>38</v>
      </c>
      <c r="G3" s="50" t="s">
        <v>39</v>
      </c>
      <c r="H3" s="50" t="s">
        <v>40</v>
      </c>
      <c r="I3" s="50" t="s">
        <v>42</v>
      </c>
      <c r="J3" s="50" t="s">
        <v>31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1"/>
      <c r="G4" s="51"/>
      <c r="H4" s="51"/>
      <c r="I4" s="51"/>
      <c r="J4" s="51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Backlog'!C:C,"=Izaquiel",'Sprint Backlog'!D:D)</f>
        <v>18</v>
      </c>
      <c r="C5" s="13">
        <f t="shared" ref="C5:J5" si="1">B5-$B9</f>
        <v>15.75</v>
      </c>
      <c r="D5" s="13">
        <f t="shared" si="1"/>
        <v>13.5</v>
      </c>
      <c r="E5" s="13">
        <f t="shared" si="1"/>
        <v>11.25</v>
      </c>
      <c r="F5" s="13">
        <f t="shared" si="1"/>
        <v>9</v>
      </c>
      <c r="G5" s="13">
        <f t="shared" si="1"/>
        <v>6.75</v>
      </c>
      <c r="H5" s="13">
        <f t="shared" si="1"/>
        <v>4.5</v>
      </c>
      <c r="I5" s="13">
        <f t="shared" si="1"/>
        <v>2.25</v>
      </c>
      <c r="J5" s="13">
        <f t="shared" si="1"/>
        <v>0</v>
      </c>
      <c r="K5" s="13">
        <f>SUM(C5:J5)</f>
        <v>63</v>
      </c>
      <c r="L5" s="13">
        <f>K5/A$3</f>
        <v>7.875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18</v>
      </c>
      <c r="C6" s="13">
        <f t="shared" ref="C6:J6" si="2">B6-C9</f>
        <v>18</v>
      </c>
      <c r="D6" s="13">
        <f t="shared" si="2"/>
        <v>14.75</v>
      </c>
      <c r="E6" s="13">
        <f t="shared" si="2"/>
        <v>12.75</v>
      </c>
      <c r="F6" s="13">
        <f t="shared" si="2"/>
        <v>11.05</v>
      </c>
      <c r="G6" s="13">
        <f t="shared" si="2"/>
        <v>8.5500000000000007</v>
      </c>
      <c r="H6" s="13">
        <f t="shared" si="2"/>
        <v>6.3000000000000007</v>
      </c>
      <c r="I6" s="13">
        <f t="shared" si="2"/>
        <v>3.3000000000000007</v>
      </c>
      <c r="J6" s="13">
        <f t="shared" si="2"/>
        <v>0.80000000000000071</v>
      </c>
      <c r="K6" s="13">
        <f>SUM(C6:J6)</f>
        <v>75.499999999999986</v>
      </c>
      <c r="L6" s="13">
        <f>K6/A$3</f>
        <v>9.4374999999999982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6" t="s">
        <v>26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2.25</v>
      </c>
      <c r="C9" s="16">
        <f>SUM(C10:C32)</f>
        <v>0</v>
      </c>
      <c r="D9" s="16">
        <f t="shared" ref="D9:L9" si="3">SUM(D10:D32)</f>
        <v>3.25</v>
      </c>
      <c r="E9" s="16">
        <f t="shared" si="3"/>
        <v>2</v>
      </c>
      <c r="F9" s="16">
        <f t="shared" si="3"/>
        <v>1.7</v>
      </c>
      <c r="G9" s="16">
        <f t="shared" si="3"/>
        <v>2.5</v>
      </c>
      <c r="H9" s="16">
        <f t="shared" si="3"/>
        <v>2.25</v>
      </c>
      <c r="I9" s="16">
        <f t="shared" si="3"/>
        <v>3</v>
      </c>
      <c r="J9" s="16">
        <f t="shared" si="3"/>
        <v>2.5</v>
      </c>
      <c r="K9" s="16">
        <f t="shared" si="3"/>
        <v>17.2</v>
      </c>
      <c r="L9" s="16">
        <f t="shared" si="3"/>
        <v>2.15</v>
      </c>
      <c r="M9" s="7"/>
      <c r="N9" s="7"/>
      <c r="O9" s="7"/>
      <c r="P9" s="7"/>
      <c r="Q9" s="7"/>
      <c r="R9" s="7"/>
      <c r="S9" s="7"/>
    </row>
    <row r="10" spans="1:19" ht="12.75" customHeight="1" x14ac:dyDescent="0.2">
      <c r="A10" s="55" t="s">
        <v>50</v>
      </c>
      <c r="B10" s="56"/>
      <c r="C10" s="13">
        <v>0</v>
      </c>
      <c r="D10" s="13">
        <v>1.25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1.25</v>
      </c>
      <c r="L10" s="13">
        <f>K10/A$3</f>
        <v>0.15625</v>
      </c>
      <c r="M10" s="7"/>
      <c r="N10" s="7"/>
      <c r="O10" s="7"/>
      <c r="P10" s="7"/>
      <c r="Q10" s="7"/>
      <c r="R10" s="7"/>
      <c r="S10" s="7"/>
    </row>
    <row r="11" spans="1:19" ht="13.5" customHeight="1" x14ac:dyDescent="0.2">
      <c r="A11" s="55" t="s">
        <v>51</v>
      </c>
      <c r="B11" s="56"/>
      <c r="C11" s="13">
        <v>0</v>
      </c>
      <c r="D11" s="13">
        <v>2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2</v>
      </c>
      <c r="L11" s="13">
        <f>K11/A$3</f>
        <v>0.25</v>
      </c>
      <c r="M11" s="7"/>
      <c r="N11" s="7"/>
      <c r="O11" s="7"/>
      <c r="P11" s="7"/>
      <c r="Q11" s="7"/>
      <c r="R11" s="7"/>
      <c r="S11" s="7"/>
    </row>
    <row r="12" spans="1:19" ht="12.75" customHeight="1" x14ac:dyDescent="0.2">
      <c r="A12" s="59" t="s">
        <v>52</v>
      </c>
      <c r="B12" s="60"/>
      <c r="C12" s="13">
        <v>0</v>
      </c>
      <c r="D12" s="13">
        <v>0</v>
      </c>
      <c r="E12" s="13">
        <v>2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2</v>
      </c>
      <c r="L12" s="13">
        <f>K12/A$3</f>
        <v>0.25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61" t="s">
        <v>63</v>
      </c>
      <c r="B13" s="62"/>
      <c r="C13" s="13">
        <v>0</v>
      </c>
      <c r="D13" s="13">
        <v>0</v>
      </c>
      <c r="E13" s="13">
        <v>0</v>
      </c>
      <c r="F13" s="13">
        <v>1.7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1.7</v>
      </c>
      <c r="L13" s="13">
        <f>K13/A$3</f>
        <v>0.21249999999999999</v>
      </c>
    </row>
    <row r="14" spans="1:19" ht="13.9" customHeight="1" x14ac:dyDescent="0.2">
      <c r="A14" s="58" t="s">
        <v>53</v>
      </c>
      <c r="B14" s="58"/>
      <c r="C14" s="13">
        <v>0</v>
      </c>
      <c r="D14" s="13">
        <v>0</v>
      </c>
      <c r="E14" s="13">
        <v>0</v>
      </c>
      <c r="F14" s="13">
        <v>0</v>
      </c>
      <c r="G14" s="13">
        <v>2.5</v>
      </c>
      <c r="H14" s="13">
        <v>0</v>
      </c>
      <c r="I14" s="13">
        <v>0</v>
      </c>
      <c r="J14" s="13">
        <v>0</v>
      </c>
      <c r="K14" s="13">
        <f t="shared" ref="K14:K17" si="4">SUM(C14:J14)</f>
        <v>2.5</v>
      </c>
      <c r="L14" s="13">
        <f t="shared" ref="L14:L17" si="5">K14/A$3</f>
        <v>0.3125</v>
      </c>
    </row>
    <row r="15" spans="1:19" ht="13.9" customHeight="1" x14ac:dyDescent="0.2">
      <c r="A15" s="58" t="s">
        <v>55</v>
      </c>
      <c r="B15" s="58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2.25</v>
      </c>
      <c r="I15" s="13">
        <v>0</v>
      </c>
      <c r="J15" s="13">
        <v>0</v>
      </c>
      <c r="K15" s="13">
        <f t="shared" si="4"/>
        <v>2.25</v>
      </c>
      <c r="L15" s="13">
        <f t="shared" si="5"/>
        <v>0.28125</v>
      </c>
    </row>
    <row r="16" spans="1:19" x14ac:dyDescent="0.2">
      <c r="A16" s="58" t="s">
        <v>56</v>
      </c>
      <c r="B16" s="58"/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3</v>
      </c>
      <c r="J16" s="13">
        <v>0</v>
      </c>
      <c r="K16" s="13">
        <f t="shared" si="4"/>
        <v>3</v>
      </c>
      <c r="L16" s="13">
        <f t="shared" si="5"/>
        <v>0.375</v>
      </c>
    </row>
    <row r="17" spans="1:12" x14ac:dyDescent="0.2">
      <c r="A17" s="58" t="s">
        <v>57</v>
      </c>
      <c r="B17" s="58"/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2.5</v>
      </c>
      <c r="K17" s="13">
        <f t="shared" si="4"/>
        <v>2.5</v>
      </c>
      <c r="L17" s="13">
        <f t="shared" si="5"/>
        <v>0.3125</v>
      </c>
    </row>
    <row r="1048575" ht="12.75" customHeight="1" x14ac:dyDescent="0.2"/>
    <row r="1048576" ht="12.75" customHeight="1" x14ac:dyDescent="0.2"/>
  </sheetData>
  <mergeCells count="23">
    <mergeCell ref="A16:B16"/>
    <mergeCell ref="A17:B17"/>
    <mergeCell ref="A10:B10"/>
    <mergeCell ref="A11:B11"/>
    <mergeCell ref="A12:B12"/>
    <mergeCell ref="A13:B13"/>
    <mergeCell ref="A14:B14"/>
    <mergeCell ref="A15:B15"/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8:L98 K10:L10 A14:A17">
    <cfRule type="expression" dxfId="24" priority="17">
      <formula>LEN(TRIM(A10))=0</formula>
    </cfRule>
  </conditionalFormatting>
  <conditionalFormatting sqref="C18:L98 K10:L10">
    <cfRule type="cellIs" dxfId="23" priority="18" operator="equal">
      <formula>0</formula>
    </cfRule>
  </conditionalFormatting>
  <conditionalFormatting sqref="C18:L98 K10:L10">
    <cfRule type="cellIs" dxfId="22" priority="19" operator="notEqual">
      <formula>0</formula>
    </cfRule>
  </conditionalFormatting>
  <conditionalFormatting sqref="A18:B98">
    <cfRule type="expression" dxfId="21" priority="20">
      <formula>LEN(TRIM(A18))=0</formula>
    </cfRule>
  </conditionalFormatting>
  <conditionalFormatting sqref="A18:B98 A14:A17">
    <cfRule type="notContainsText" dxfId="20" priority="21" operator="notContains" text="9875894754())("/>
  </conditionalFormatting>
  <conditionalFormatting sqref="C10:J10">
    <cfRule type="expression" dxfId="19" priority="10">
      <formula>LEN(TRIM(C10))=0</formula>
    </cfRule>
  </conditionalFormatting>
  <conditionalFormatting sqref="C10:J10">
    <cfRule type="cellIs" dxfId="18" priority="11" operator="equal">
      <formula>0</formula>
    </cfRule>
  </conditionalFormatting>
  <conditionalFormatting sqref="C10:J10">
    <cfRule type="cellIs" dxfId="17" priority="12" operator="notEqual">
      <formula>0</formula>
    </cfRule>
  </conditionalFormatting>
  <conditionalFormatting sqref="A10:B10">
    <cfRule type="expression" dxfId="16" priority="6">
      <formula>LEN(TRIM(A10))=0</formula>
    </cfRule>
  </conditionalFormatting>
  <conditionalFormatting sqref="A10:B10">
    <cfRule type="notContainsText" dxfId="15" priority="7" operator="notContains" text="9875894754())("/>
  </conditionalFormatting>
  <conditionalFormatting sqref="C11:L17">
    <cfRule type="expression" dxfId="14" priority="1">
      <formula>LEN(TRIM(C11))=0</formula>
    </cfRule>
  </conditionalFormatting>
  <conditionalFormatting sqref="C11:L17">
    <cfRule type="cellIs" dxfId="13" priority="2" operator="equal">
      <formula>0</formula>
    </cfRule>
  </conditionalFormatting>
  <conditionalFormatting sqref="C11:L17">
    <cfRule type="cellIs" dxfId="12" priority="3" operator="notEqual">
      <formula>0</formula>
    </cfRule>
  </conditionalFormatting>
  <conditionalFormatting sqref="A11:B13">
    <cfRule type="expression" dxfId="11" priority="4">
      <formula>LEN(TRIM(A11))=0</formula>
    </cfRule>
  </conditionalFormatting>
  <conditionalFormatting sqref="A11:B13">
    <cfRule type="notContainsText" dxfId="1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9" activePane="bottomLeft" state="frozen"/>
      <selection pane="bottomLeft" activeCell="A17" sqref="A17:B17"/>
    </sheetView>
  </sheetViews>
  <sheetFormatPr defaultRowHeight="12.75" x14ac:dyDescent="0.2"/>
  <cols>
    <col min="1" max="1" width="37.7109375"/>
    <col min="2" max="2" width="28.2851562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27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31</v>
      </c>
      <c r="D3" s="52" t="s">
        <v>36</v>
      </c>
      <c r="E3" s="52" t="s">
        <v>37</v>
      </c>
      <c r="F3" s="50" t="s">
        <v>38</v>
      </c>
      <c r="G3" s="50" t="s">
        <v>39</v>
      </c>
      <c r="H3" s="50" t="s">
        <v>40</v>
      </c>
      <c r="I3" s="50" t="s">
        <v>42</v>
      </c>
      <c r="J3" s="50" t="s">
        <v>41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1"/>
      <c r="G4" s="51"/>
      <c r="H4" s="51"/>
      <c r="I4" s="51"/>
      <c r="J4" s="51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Backlog'!C:C,"=Ivo",'Sprint Backlog'!D:D)</f>
        <v>12.5</v>
      </c>
      <c r="C5" s="13">
        <f t="shared" ref="C5:J5" si="1">B5-$B9</f>
        <v>10.9375</v>
      </c>
      <c r="D5" s="13">
        <f t="shared" si="1"/>
        <v>9.375</v>
      </c>
      <c r="E5" s="13">
        <f t="shared" si="1"/>
        <v>7.8125</v>
      </c>
      <c r="F5" s="13">
        <f t="shared" si="1"/>
        <v>6.25</v>
      </c>
      <c r="G5" s="13">
        <f t="shared" si="1"/>
        <v>4.6875</v>
      </c>
      <c r="H5" s="13">
        <f t="shared" si="1"/>
        <v>3.125</v>
      </c>
      <c r="I5" s="13">
        <f t="shared" si="1"/>
        <v>1.5625</v>
      </c>
      <c r="J5" s="13">
        <f t="shared" si="1"/>
        <v>0</v>
      </c>
      <c r="K5" s="13">
        <f>SUM(C5:J5)</f>
        <v>43.75</v>
      </c>
      <c r="L5" s="13">
        <f>K5/A$3</f>
        <v>5.46875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12.5</v>
      </c>
      <c r="C6" s="13">
        <f t="shared" ref="C6:J6" si="2">B6-C9</f>
        <v>12.5</v>
      </c>
      <c r="D6" s="13">
        <f t="shared" si="2"/>
        <v>10.25</v>
      </c>
      <c r="E6" s="13">
        <f t="shared" si="2"/>
        <v>7.75</v>
      </c>
      <c r="F6" s="13">
        <f t="shared" si="2"/>
        <v>6.25</v>
      </c>
      <c r="G6" s="13">
        <f t="shared" si="2"/>
        <v>4.75</v>
      </c>
      <c r="H6" s="13">
        <f t="shared" si="2"/>
        <v>3.75</v>
      </c>
      <c r="I6" s="13">
        <f t="shared" si="2"/>
        <v>2.75</v>
      </c>
      <c r="J6" s="13">
        <f t="shared" si="2"/>
        <v>-1.25</v>
      </c>
      <c r="K6" s="13">
        <f>SUM(C6:J6)</f>
        <v>46.75</v>
      </c>
      <c r="L6" s="13">
        <f>K6/A$3</f>
        <v>5.84375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6" t="s">
        <v>28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1.5625</v>
      </c>
      <c r="C9" s="16">
        <f t="shared" ref="C9:L9" si="3">SUM(C10:C30)</f>
        <v>0</v>
      </c>
      <c r="D9" s="16">
        <f t="shared" si="3"/>
        <v>2.25</v>
      </c>
      <c r="E9" s="16">
        <f t="shared" si="3"/>
        <v>2.5</v>
      </c>
      <c r="F9" s="16">
        <f t="shared" si="3"/>
        <v>1.5</v>
      </c>
      <c r="G9" s="16">
        <f t="shared" si="3"/>
        <v>1.5</v>
      </c>
      <c r="H9" s="16">
        <f t="shared" si="3"/>
        <v>1</v>
      </c>
      <c r="I9" s="16">
        <f t="shared" si="3"/>
        <v>1</v>
      </c>
      <c r="J9" s="16">
        <f t="shared" si="3"/>
        <v>4</v>
      </c>
      <c r="K9" s="16">
        <f t="shared" si="3"/>
        <v>13.75</v>
      </c>
      <c r="L9" s="16">
        <f t="shared" si="3"/>
        <v>1.71875</v>
      </c>
      <c r="M9" s="7"/>
      <c r="N9" s="7"/>
      <c r="O9" s="7"/>
      <c r="P9" s="7"/>
      <c r="Q9" s="7"/>
      <c r="R9" s="7"/>
      <c r="S9" s="7"/>
    </row>
    <row r="10" spans="1:19" ht="15" customHeight="1" x14ac:dyDescent="0.2">
      <c r="A10" s="55" t="s">
        <v>60</v>
      </c>
      <c r="B10" s="56"/>
      <c r="C10" s="13">
        <v>0</v>
      </c>
      <c r="D10" s="13">
        <v>2.25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2.25</v>
      </c>
      <c r="L10" s="13">
        <f>K10/A$3</f>
        <v>0.28125</v>
      </c>
      <c r="M10" s="7"/>
      <c r="N10" s="7"/>
      <c r="O10" s="7"/>
      <c r="P10" s="7"/>
      <c r="Q10" s="7"/>
      <c r="R10" s="7"/>
      <c r="S10" s="7"/>
    </row>
    <row r="11" spans="1:19" ht="12" customHeight="1" x14ac:dyDescent="0.2">
      <c r="A11" s="55" t="s">
        <v>61</v>
      </c>
      <c r="B11" s="56"/>
      <c r="C11" s="13">
        <v>0</v>
      </c>
      <c r="D11" s="13">
        <v>0</v>
      </c>
      <c r="E11" s="13">
        <v>2.5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2.5</v>
      </c>
      <c r="L11" s="13">
        <f>K11/A$3</f>
        <v>0.3125</v>
      </c>
      <c r="M11" s="7"/>
      <c r="N11" s="7"/>
      <c r="O11" s="7"/>
      <c r="P11" s="7"/>
      <c r="Q11" s="7"/>
      <c r="R11" s="7"/>
      <c r="S11" s="7"/>
    </row>
    <row r="12" spans="1:19" ht="13.5" customHeight="1" x14ac:dyDescent="0.2">
      <c r="A12" s="55" t="s">
        <v>62</v>
      </c>
      <c r="B12" s="56"/>
      <c r="C12" s="13">
        <v>0</v>
      </c>
      <c r="D12" s="13">
        <v>0</v>
      </c>
      <c r="E12" s="13">
        <v>0</v>
      </c>
      <c r="F12" s="13">
        <v>1.5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1.5</v>
      </c>
      <c r="L12" s="13">
        <f>K12/A$3</f>
        <v>0.1875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58" t="s">
        <v>47</v>
      </c>
      <c r="B13" s="58"/>
      <c r="C13" s="13">
        <v>0</v>
      </c>
      <c r="D13" s="13">
        <v>0</v>
      </c>
      <c r="E13" s="13">
        <v>0</v>
      </c>
      <c r="F13" s="13">
        <v>0</v>
      </c>
      <c r="G13" s="13">
        <v>1.5</v>
      </c>
      <c r="H13" s="13">
        <v>0</v>
      </c>
      <c r="I13" s="13">
        <v>0</v>
      </c>
      <c r="J13" s="13">
        <v>0</v>
      </c>
      <c r="K13" s="13">
        <f>SUM(C13:J13)</f>
        <v>1.5</v>
      </c>
      <c r="L13" s="13">
        <f>K13/A$3</f>
        <v>0.1875</v>
      </c>
    </row>
    <row r="14" spans="1:19" x14ac:dyDescent="0.2">
      <c r="A14" s="58" t="s">
        <v>48</v>
      </c>
      <c r="B14" s="58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1</v>
      </c>
      <c r="I14" s="13">
        <v>0</v>
      </c>
      <c r="J14" s="13">
        <v>0</v>
      </c>
      <c r="K14" s="13">
        <f t="shared" ref="K14:K17" si="4">SUM(C14:J14)</f>
        <v>1</v>
      </c>
      <c r="L14" s="13">
        <f t="shared" ref="L14:L17" si="5">K14/A$3</f>
        <v>0.125</v>
      </c>
    </row>
    <row r="15" spans="1:19" x14ac:dyDescent="0.2">
      <c r="A15" s="58" t="s">
        <v>49</v>
      </c>
      <c r="B15" s="58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1</v>
      </c>
      <c r="J15" s="13">
        <v>0</v>
      </c>
      <c r="K15" s="13">
        <f t="shared" si="4"/>
        <v>1</v>
      </c>
      <c r="L15" s="13">
        <f t="shared" si="5"/>
        <v>0.125</v>
      </c>
    </row>
    <row r="16" spans="1:19" x14ac:dyDescent="0.2">
      <c r="A16" s="58" t="s">
        <v>72</v>
      </c>
      <c r="B16" s="58"/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1</v>
      </c>
      <c r="K16" s="13">
        <f t="shared" si="4"/>
        <v>1</v>
      </c>
      <c r="L16" s="13">
        <f t="shared" si="5"/>
        <v>0.125</v>
      </c>
    </row>
    <row r="17" spans="1:12" x14ac:dyDescent="0.2">
      <c r="A17" s="58" t="s">
        <v>73</v>
      </c>
      <c r="B17" s="58"/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3</v>
      </c>
      <c r="K17" s="13">
        <f t="shared" si="4"/>
        <v>3</v>
      </c>
      <c r="L17" s="13">
        <f t="shared" si="5"/>
        <v>0.375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3">
    <mergeCell ref="A14:B14"/>
    <mergeCell ref="A15:B15"/>
    <mergeCell ref="A16:B16"/>
    <mergeCell ref="A17:B17"/>
    <mergeCell ref="A10:B10"/>
    <mergeCell ref="A11:B11"/>
    <mergeCell ref="A12:B12"/>
    <mergeCell ref="A13:B13"/>
    <mergeCell ref="A1:B1"/>
    <mergeCell ref="C8:L8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8:L96">
    <cfRule type="expression" dxfId="9" priority="19">
      <formula>LEN(TRIM(C18))=0</formula>
    </cfRule>
  </conditionalFormatting>
  <conditionalFormatting sqref="C18:L96">
    <cfRule type="cellIs" dxfId="8" priority="20" operator="equal">
      <formula>0</formula>
    </cfRule>
  </conditionalFormatting>
  <conditionalFormatting sqref="C18:L96">
    <cfRule type="cellIs" dxfId="7" priority="21" operator="notEqual">
      <formula>0</formula>
    </cfRule>
  </conditionalFormatting>
  <conditionalFormatting sqref="A18:B96">
    <cfRule type="expression" dxfId="6" priority="22">
      <formula>LEN(TRIM(A18))=0</formula>
    </cfRule>
  </conditionalFormatting>
  <conditionalFormatting sqref="A18:B96">
    <cfRule type="notContainsText" dxfId="5" priority="23" operator="notContains" text="9875894754())("/>
  </conditionalFormatting>
  <conditionalFormatting sqref="C10:L17">
    <cfRule type="expression" dxfId="4" priority="1">
      <formula>LEN(TRIM(C10))=0</formula>
    </cfRule>
  </conditionalFormatting>
  <conditionalFormatting sqref="C10:L17">
    <cfRule type="cellIs" dxfId="3" priority="2" operator="equal">
      <formula>0</formula>
    </cfRule>
  </conditionalFormatting>
  <conditionalFormatting sqref="C10:L17">
    <cfRule type="cellIs" dxfId="2" priority="3" operator="notEqual">
      <formula>0</formula>
    </cfRule>
  </conditionalFormatting>
  <conditionalFormatting sqref="A13:A17 A10:B12">
    <cfRule type="expression" dxfId="1" priority="4">
      <formula>LEN(TRIM(A10))=0</formula>
    </cfRule>
  </conditionalFormatting>
  <conditionalFormatting sqref="C13:C17 A13:A17 A10:B12">
    <cfRule type="notContainsText" dxfId="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Izaquiel</vt:lpstr>
      <vt:lpstr>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Microsoft</cp:lastModifiedBy>
  <cp:revision>6</cp:revision>
  <dcterms:created xsi:type="dcterms:W3CDTF">2016-09-14T11:24:14Z</dcterms:created>
  <dcterms:modified xsi:type="dcterms:W3CDTF">2016-11-01T23:01:11Z</dcterms:modified>
  <dc:language>pt-BR</dc:language>
</cp:coreProperties>
</file>