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5\"/>
    </mc:Choice>
  </mc:AlternateContent>
  <workbookProtection lockWindows="1"/>
  <bookViews>
    <workbookView xWindow="0" yWindow="0" windowWidth="11970" windowHeight="4650" tabRatio="990" activeTab="1"/>
  </bookViews>
  <sheets>
    <sheet name="Sprint Backlog" sheetId="1" r:id="rId1"/>
    <sheet name="Sprint Burndown" sheetId="2" r:id="rId2"/>
    <sheet name="Diogo" sheetId="3" r:id="rId3"/>
    <sheet name="Ivo" sheetId="4" r:id="rId4"/>
    <sheet name="Izaquiel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0" i="2" l="1"/>
  <c r="K12" i="4"/>
  <c r="E4" i="1"/>
  <c r="G4" i="1"/>
  <c r="B5" i="4" l="1"/>
  <c r="B5" i="5"/>
  <c r="B5" i="3"/>
  <c r="B5" i="2"/>
  <c r="K12" i="5" l="1"/>
  <c r="L12" i="5" s="1"/>
  <c r="K11" i="5"/>
  <c r="L11" i="5" s="1"/>
  <c r="K10" i="5"/>
  <c r="J9" i="5"/>
  <c r="I9" i="5"/>
  <c r="H9" i="5"/>
  <c r="G9" i="5"/>
  <c r="F9" i="5"/>
  <c r="E9" i="5"/>
  <c r="E12" i="2" s="1"/>
  <c r="D9" i="5"/>
  <c r="C9" i="5"/>
  <c r="C12" i="2" s="1"/>
  <c r="C2" i="5"/>
  <c r="D2" i="5" s="1"/>
  <c r="E2" i="5" s="1"/>
  <c r="F2" i="5" s="1"/>
  <c r="G2" i="5" s="1"/>
  <c r="H2" i="5" s="1"/>
  <c r="I2" i="5" s="1"/>
  <c r="J2" i="5" s="1"/>
  <c r="L12" i="4"/>
  <c r="K11" i="4"/>
  <c r="L11" i="4" s="1"/>
  <c r="K10" i="4"/>
  <c r="L10" i="4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J9" i="3"/>
  <c r="I9" i="3"/>
  <c r="I10" i="2" s="1"/>
  <c r="H9" i="3"/>
  <c r="G9" i="3"/>
  <c r="F9" i="3"/>
  <c r="E9" i="3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10" i="2"/>
  <c r="E9" i="2" s="1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9" i="2" l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<sst xmlns="http://schemas.openxmlformats.org/spreadsheetml/2006/main" count="125" uniqueCount="52">
  <si>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</si>
  <si>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</si>
  <si>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</si>
  <si>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</si>
  <si>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</si>
  <si>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</si>
  <si>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</si>
  <si>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</si>
  <si>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</si>
  <si>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</si>
  <si>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</si>
  <si>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</si>
  <si>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</si>
  <si>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</si>
  <si>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</si>
  <si>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</si>
  <si>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</si>
  <si>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</si>
  <si>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</si>
  <si>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</si>
  <si>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</si>
  <si>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</si>
  <si>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</si>
  <si>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</si>
  <si>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</si>
  <si>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</si>
  <si>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</si>
  <si>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</si>
  <si>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</si>
  <si>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</si>
  <si>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</si>
  <si>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Módulo Agendamento</t>
  </si>
  <si>
    <t>Terça
11/10/2016</t>
  </si>
  <si>
    <t>Integrar busca de paciente</t>
  </si>
  <si>
    <t>Inserção de busca de funcionário</t>
  </si>
  <si>
    <t>Modulo calendario</t>
  </si>
  <si>
    <t>Tratamento de exceção para busca de hora</t>
  </si>
  <si>
    <t>Reajuste de código</t>
  </si>
  <si>
    <t>Tratamento de exceção do campo rg da tela cadastro de paciente</t>
  </si>
  <si>
    <t>Tratamento de exceção do campo rg da tela cadastro de funcionário</t>
  </si>
  <si>
    <t>Reajuste de agendamento</t>
  </si>
  <si>
    <t>Estudo da biblioteca JCalendar</t>
  </si>
  <si>
    <t>Inserção de metodos para busca de data</t>
  </si>
  <si>
    <t xml:space="preserve">Implementação gráfica do JDateChooser e seus eventos </t>
  </si>
  <si>
    <t>Quarta
12/10/2016</t>
  </si>
  <si>
    <t>Quinta
13/10/2016</t>
  </si>
  <si>
    <t>Sexta
14/10/2016</t>
  </si>
  <si>
    <t>Sábado
15/10/2016</t>
  </si>
  <si>
    <t>Domingo
16/10/2016</t>
  </si>
  <si>
    <t>Segunda
17/10/2016</t>
  </si>
  <si>
    <t>Terça
18/10/2016</t>
  </si>
  <si>
    <t>Módulo Calendário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</si>
</sst>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u/>
      <sz val="11"/>
      <name val="Cambria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1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theme="9" tint="0.39997558519241921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9" fillId="9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15" fillId="0" borderId="0" xfId="0" applyFont="1" applyAlignment="1">
      <alignment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7" xfId="0" applyNumberFormat="1" applyFont="1" applyFill="1" applyBorder="1" applyAlignment="1">
      <alignment horizontal="center" vertical="center" wrapText="1"/>
    </xf>
    <xf numFmtId="0" fontId="8" fillId="4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35.900000000000006</c:v>
                </c:pt>
                <c:pt idx="1">
                  <c:v>31.412500000000005</c:v>
                </c:pt>
                <c:pt idx="2">
                  <c:v>26.925000000000004</c:v>
                </c:pt>
                <c:pt idx="3">
                  <c:v>22.437500000000004</c:v>
                </c:pt>
                <c:pt idx="4">
                  <c:v>17.950000000000003</c:v>
                </c:pt>
                <c:pt idx="5">
                  <c:v>13.462500000000002</c:v>
                </c:pt>
                <c:pt idx="6">
                  <c:v>8.9750000000000014</c:v>
                </c:pt>
                <c:pt idx="7">
                  <c:v>4.4875000000000007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35.900000000000006</c:v>
                </c:pt>
                <c:pt idx="1">
                  <c:v>35.900000000000006</c:v>
                </c:pt>
                <c:pt idx="2">
                  <c:v>35.900000000000006</c:v>
                </c:pt>
                <c:pt idx="3">
                  <c:v>35.900000000000006</c:v>
                </c:pt>
                <c:pt idx="4">
                  <c:v>35.900000000000006</c:v>
                </c:pt>
                <c:pt idx="5">
                  <c:v>21.700000000000006</c:v>
                </c:pt>
                <c:pt idx="6">
                  <c:v>10.200000000000006</c:v>
                </c:pt>
                <c:pt idx="7">
                  <c:v>10.200000000000006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5175224"/>
        <c:axId val="135176400"/>
      </c:lineChart>
      <c:catAx>
        <c:axId val="1351752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6400"/>
        <c:crosses val="autoZero"/>
        <c:auto val="1"/>
        <c:lblAlgn val="ctr"/>
        <c:lblOffset val="100"/>
        <c:noMultiLvlLbl val="1"/>
      </c:catAx>
      <c:valAx>
        <c:axId val="135176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522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12.25</c:v>
                </c:pt>
                <c:pt idx="1">
                  <c:v>10.71875</c:v>
                </c:pt>
                <c:pt idx="2">
                  <c:v>9.1875</c:v>
                </c:pt>
                <c:pt idx="3">
                  <c:v>7.65625</c:v>
                </c:pt>
                <c:pt idx="4">
                  <c:v>6.125</c:v>
                </c:pt>
                <c:pt idx="5">
                  <c:v>4.59375</c:v>
                </c:pt>
                <c:pt idx="6">
                  <c:v>3.0625</c:v>
                </c:pt>
                <c:pt idx="7">
                  <c:v>1.53125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12.25</c:v>
                </c:pt>
                <c:pt idx="1">
                  <c:v>12.25</c:v>
                </c:pt>
                <c:pt idx="2">
                  <c:v>12.25</c:v>
                </c:pt>
                <c:pt idx="3">
                  <c:v>12.25</c:v>
                </c:pt>
                <c:pt idx="4">
                  <c:v>12.25</c:v>
                </c:pt>
                <c:pt idx="5">
                  <c:v>8</c:v>
                </c:pt>
                <c:pt idx="6">
                  <c:v>4.5</c:v>
                </c:pt>
                <c:pt idx="7">
                  <c:v>4.5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5177184"/>
        <c:axId val="135177576"/>
      </c:lineChart>
      <c:catAx>
        <c:axId val="135177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7576"/>
        <c:crosses val="autoZero"/>
        <c:auto val="1"/>
        <c:lblAlgn val="ctr"/>
        <c:lblOffset val="100"/>
        <c:noMultiLvlLbl val="1"/>
      </c:catAx>
      <c:valAx>
        <c:axId val="135177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718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10.28125</c:v>
                </c:pt>
                <c:pt idx="2">
                  <c:v>8.8125</c:v>
                </c:pt>
                <c:pt idx="3">
                  <c:v>7.34375</c:v>
                </c:pt>
                <c:pt idx="4">
                  <c:v>5.875</c:v>
                </c:pt>
                <c:pt idx="5">
                  <c:v>4.40625</c:v>
                </c:pt>
                <c:pt idx="6">
                  <c:v>2.9375</c:v>
                </c:pt>
                <c:pt idx="7">
                  <c:v>1.46875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11.75</c:v>
                </c:pt>
                <c:pt idx="1">
                  <c:v>11.75</c:v>
                </c:pt>
                <c:pt idx="2">
                  <c:v>11.75</c:v>
                </c:pt>
                <c:pt idx="3">
                  <c:v>11.75</c:v>
                </c:pt>
                <c:pt idx="4">
                  <c:v>11.75</c:v>
                </c:pt>
                <c:pt idx="5">
                  <c:v>6</c:v>
                </c:pt>
                <c:pt idx="6">
                  <c:v>2.5</c:v>
                </c:pt>
                <c:pt idx="7">
                  <c:v>2.5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5178360"/>
        <c:axId val="135178752"/>
      </c:lineChart>
      <c:catAx>
        <c:axId val="135178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8752"/>
        <c:crosses val="autoZero"/>
        <c:auto val="1"/>
        <c:lblAlgn val="ctr"/>
        <c:lblOffset val="100"/>
        <c:noMultiLvlLbl val="1"/>
      </c:catAx>
      <c:valAx>
        <c:axId val="13517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836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11.899999999999999</c:v>
                </c:pt>
                <c:pt idx="1">
                  <c:v>10.412499999999998</c:v>
                </c:pt>
                <c:pt idx="2">
                  <c:v>8.9249999999999972</c:v>
                </c:pt>
                <c:pt idx="3">
                  <c:v>7.4374999999999973</c:v>
                </c:pt>
                <c:pt idx="4">
                  <c:v>5.9499999999999975</c:v>
                </c:pt>
                <c:pt idx="5">
                  <c:v>4.4624999999999977</c:v>
                </c:pt>
                <c:pt idx="6">
                  <c:v>2.9749999999999979</c:v>
                </c:pt>
                <c:pt idx="7">
                  <c:v>1.487499999999998</c:v>
                </c:pt>
                <c:pt idx="8">
                  <c:v>-1.7763568394002505E-15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11/10/2016</c:v>
                </c:pt>
                <c:pt idx="2">
                  <c:v>Quarta
12/10/2016</c:v>
                </c:pt>
                <c:pt idx="3">
                  <c:v>Quinta
13/10/2016</c:v>
                </c:pt>
                <c:pt idx="4">
                  <c:v>Sexta
14/10/2016</c:v>
                </c:pt>
                <c:pt idx="5">
                  <c:v>Sábado
15/10/2016</c:v>
                </c:pt>
                <c:pt idx="6">
                  <c:v>Domingo
16/10/2016</c:v>
                </c:pt>
                <c:pt idx="7">
                  <c:v>Segunda
17/10/2016</c:v>
                </c:pt>
                <c:pt idx="8">
                  <c:v>Terça
18/10/2016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11.899999999999999</c:v>
                </c:pt>
                <c:pt idx="1">
                  <c:v>11.899999999999999</c:v>
                </c:pt>
                <c:pt idx="2">
                  <c:v>11.899999999999999</c:v>
                </c:pt>
                <c:pt idx="3">
                  <c:v>11.899999999999999</c:v>
                </c:pt>
                <c:pt idx="4">
                  <c:v>11.899999999999999</c:v>
                </c:pt>
                <c:pt idx="5">
                  <c:v>11.899999999999999</c:v>
                </c:pt>
                <c:pt idx="6">
                  <c:v>7.6999999999999984</c:v>
                </c:pt>
                <c:pt idx="7">
                  <c:v>3.1999999999999984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5179536"/>
        <c:axId val="135179928"/>
      </c:lineChart>
      <c:catAx>
        <c:axId val="135179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9928"/>
        <c:crosses val="autoZero"/>
        <c:auto val="1"/>
        <c:lblAlgn val="ctr"/>
        <c:lblOffset val="100"/>
        <c:noMultiLvlLbl val="1"/>
      </c:catAx>
      <c:valAx>
        <c:axId val="135179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3517953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161640</xdr:rowOff>
    </xdr:from>
    <xdr:to>
      <xdr:col>11</xdr:col>
      <xdr:colOff>309600</xdr:colOff>
      <xdr:row>30</xdr:row>
      <xdr:rowOff>4230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137160</xdr:rowOff>
    </xdr:from>
    <xdr:to>
      <xdr:col>11</xdr:col>
      <xdr:colOff>309600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3"/>
  <sheetViews>
    <sheetView windowProtection="1" showGridLines="0" zoomScale="130" zoomScaleNormal="130" workbookViewId="0">
      <selection activeCell="C10" sqref="C10"/>
    </sheetView>
  </sheetViews>
  <sheetFormatPr defaultRowHeight="12.75" x14ac:dyDescent="0.2"/>
  <cols>
    <col min="1" max="1" width="29.7109375"/>
    <col min="2" max="2" width="45.85546875" bestFit="1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0" t="s">
        <v>0</v>
      </c>
      <c r="B1" s="30"/>
      <c r="C1" s="30"/>
      <c r="D1" s="30"/>
      <c r="E1" s="30"/>
      <c r="F1" s="30"/>
      <c r="G1" s="30"/>
      <c r="H1" s="30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0" t="s">
        <v>2</v>
      </c>
      <c r="B2" s="30" t="s">
        <v>3</v>
      </c>
      <c r="C2" s="30" t="s">
        <v>4</v>
      </c>
      <c r="D2" s="30" t="s">
        <v>5</v>
      </c>
      <c r="E2" s="30"/>
      <c r="F2" s="30" t="s">
        <v>6</v>
      </c>
      <c r="G2" s="30"/>
      <c r="H2" s="30" t="s">
        <v>7</v>
      </c>
      <c r="I2" s="30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0"/>
      <c r="B3" s="30"/>
      <c r="C3" s="30"/>
      <c r="D3" s="1" t="s">
        <v>8</v>
      </c>
      <c r="E3" s="1" t="s">
        <v>9</v>
      </c>
      <c r="F3" s="1" t="s">
        <v>8</v>
      </c>
      <c r="G3" s="1" t="s">
        <v>9</v>
      </c>
      <c r="H3" s="30"/>
      <c r="I3" s="30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52" t="s">
        <v>35</v>
      </c>
      <c r="B4" s="56" t="s">
        <v>41</v>
      </c>
      <c r="C4" s="54" t="s">
        <v>22</v>
      </c>
      <c r="D4" s="54">
        <v>4.25</v>
      </c>
      <c r="E4" s="60">
        <f>SUM(D4:D12)</f>
        <v>35.900000000000006</v>
      </c>
      <c r="F4" s="54">
        <v>4.25</v>
      </c>
      <c r="G4" s="34">
        <f>SUM(F4:F12)</f>
        <v>35.900000000000006</v>
      </c>
      <c r="H4" s="55"/>
      <c r="I4" s="22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53"/>
      <c r="B5" s="23" t="s">
        <v>43</v>
      </c>
      <c r="C5" s="57" t="s">
        <v>22</v>
      </c>
      <c r="D5" s="57">
        <v>3.5</v>
      </c>
      <c r="E5" s="61"/>
      <c r="F5" s="57">
        <v>3.5</v>
      </c>
      <c r="G5" s="35"/>
      <c r="H5" s="24"/>
      <c r="I5" s="22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3.5" customHeight="1" x14ac:dyDescent="0.2">
      <c r="A6" s="31" t="s">
        <v>31</v>
      </c>
      <c r="B6" s="26" t="s">
        <v>33</v>
      </c>
      <c r="C6" s="5" t="s">
        <v>24</v>
      </c>
      <c r="D6" s="58">
        <v>4.2</v>
      </c>
      <c r="E6" s="61"/>
      <c r="F6" s="58">
        <v>4.2</v>
      </c>
      <c r="G6" s="35"/>
      <c r="H6" s="2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2"/>
      <c r="B7" s="27" t="s">
        <v>34</v>
      </c>
      <c r="C7" s="5" t="s">
        <v>24</v>
      </c>
      <c r="D7" s="20">
        <v>4.5</v>
      </c>
      <c r="E7" s="61"/>
      <c r="F7" s="20">
        <v>4.5</v>
      </c>
      <c r="G7" s="35"/>
      <c r="H7" s="2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4.25" x14ac:dyDescent="0.2">
      <c r="A8" s="32"/>
      <c r="B8" s="28" t="s">
        <v>42</v>
      </c>
      <c r="C8" s="5" t="s">
        <v>23</v>
      </c>
      <c r="D8" s="20">
        <v>5.75</v>
      </c>
      <c r="E8" s="61"/>
      <c r="F8" s="20">
        <v>5.75</v>
      </c>
      <c r="G8" s="35"/>
      <c r="H8" s="25"/>
      <c r="I8" s="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2"/>
      <c r="B9" s="29" t="s">
        <v>36</v>
      </c>
      <c r="C9" s="20" t="s">
        <v>23</v>
      </c>
      <c r="D9" s="20">
        <v>3.5</v>
      </c>
      <c r="E9" s="61"/>
      <c r="F9" s="20">
        <v>3.5</v>
      </c>
      <c r="G9" s="35"/>
      <c r="H9" s="25"/>
      <c r="I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3"/>
      <c r="B10" s="29" t="s">
        <v>40</v>
      </c>
      <c r="C10" s="20" t="s">
        <v>22</v>
      </c>
      <c r="D10" s="20">
        <v>4.5</v>
      </c>
      <c r="E10" s="61"/>
      <c r="F10" s="20">
        <v>4.5</v>
      </c>
      <c r="G10" s="35"/>
      <c r="H10" s="25"/>
      <c r="I10" s="6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5.5" x14ac:dyDescent="0.2">
      <c r="A11" s="31" t="s">
        <v>37</v>
      </c>
      <c r="B11" s="26" t="s">
        <v>38</v>
      </c>
      <c r="C11" s="20" t="s">
        <v>23</v>
      </c>
      <c r="D11" s="20">
        <v>2.5</v>
      </c>
      <c r="E11" s="61"/>
      <c r="F11" s="20">
        <v>2.5</v>
      </c>
      <c r="G11" s="35"/>
      <c r="H11" s="25"/>
      <c r="I11" s="6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5.5" x14ac:dyDescent="0.2">
      <c r="A12" s="33"/>
      <c r="B12" s="26" t="s">
        <v>39</v>
      </c>
      <c r="C12" s="20" t="s">
        <v>24</v>
      </c>
      <c r="D12" s="20">
        <v>3.2</v>
      </c>
      <c r="E12" s="62"/>
      <c r="F12" s="20">
        <v>3.2</v>
      </c>
      <c r="G12" s="36"/>
      <c r="H12" s="25"/>
      <c r="I12" s="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6"/>
      <c r="C13" s="4"/>
      <c r="D13" s="4"/>
      <c r="E13" s="4"/>
      <c r="F13" s="4"/>
      <c r="G13" s="5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8" ht="14.25" x14ac:dyDescent="0.2">
      <c r="A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8" ht="14.25" x14ac:dyDescent="0.2">
      <c r="A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8" ht="14.25" x14ac:dyDescent="0.2">
      <c r="A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27.75" customHeight="1" x14ac:dyDescent="0.2">
      <c r="A17" s="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4.25" x14ac:dyDescent="0.2">
      <c r="A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4.2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4.25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4.25" x14ac:dyDescent="0.2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4.2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4.2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4.2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</sheetData>
  <mergeCells count="13">
    <mergeCell ref="A6:A10"/>
    <mergeCell ref="I2:I3"/>
    <mergeCell ref="A11:A12"/>
    <mergeCell ref="A4:A5"/>
    <mergeCell ref="G4:G12"/>
    <mergeCell ref="E4:E12"/>
    <mergeCell ref="A1:H1"/>
    <mergeCell ref="A2:A3"/>
    <mergeCell ref="B2:B3"/>
    <mergeCell ref="C2:C3"/>
    <mergeCell ref="D2:E2"/>
    <mergeCell ref="F2:G2"/>
    <mergeCell ref="H2:H3"/>
  </mergeCells>
  <conditionalFormatting sqref="I1:I5">
    <cfRule type="expression" dxfId="131" priority="2">
      <formula>LEN(TRIM(I1))=0</formula>
    </cfRule>
  </conditionalFormatting>
  <conditionalFormatting sqref="I1:I5">
    <cfRule type="notContainsText" dxfId="13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tabSelected="1" zoomScaleNormal="100" workbookViewId="0">
      <pane ySplit="4" topLeftCell="A5" activePane="bottomLeft" state="frozen"/>
      <selection pane="bottomLeft" activeCell="M16" sqref="M16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38"/>
      <c r="B1" s="38"/>
      <c r="C1" s="38" t="s">
        <v>10</v>
      </c>
      <c r="D1" s="38"/>
      <c r="E1" s="38"/>
      <c r="F1" s="38"/>
      <c r="G1" s="38"/>
      <c r="H1" s="38"/>
      <c r="I1" s="38"/>
      <c r="J1" s="38"/>
      <c r="K1" s="38"/>
      <c r="L1" s="3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9">
        <v>8</v>
      </c>
      <c r="B3" s="40" t="s">
        <v>13</v>
      </c>
      <c r="C3" s="63" t="s">
        <v>32</v>
      </c>
      <c r="D3" s="41" t="s">
        <v>44</v>
      </c>
      <c r="E3" s="41" t="s">
        <v>45</v>
      </c>
      <c r="F3" s="43" t="s">
        <v>46</v>
      </c>
      <c r="G3" s="43" t="s">
        <v>47</v>
      </c>
      <c r="H3" s="43" t="s">
        <v>48</v>
      </c>
      <c r="I3" s="43" t="s">
        <v>49</v>
      </c>
      <c r="J3" s="43" t="s">
        <v>50</v>
      </c>
      <c r="K3" s="40" t="s">
        <v>14</v>
      </c>
      <c r="L3" s="4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9"/>
      <c r="B4" s="40"/>
      <c r="C4" s="64"/>
      <c r="D4" s="42"/>
      <c r="E4" s="42"/>
      <c r="F4" s="44"/>
      <c r="G4" s="44"/>
      <c r="H4" s="44"/>
      <c r="I4" s="44"/>
      <c r="J4" s="44"/>
      <c r="K4" s="40"/>
      <c r="L4" s="4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SUM('Sprint Backlog'!D:D)</f>
        <v>35.900000000000006</v>
      </c>
      <c r="C5" s="13">
        <f t="shared" ref="C5:J5" si="1">B5-$B9</f>
        <v>31.412500000000005</v>
      </c>
      <c r="D5" s="13">
        <f t="shared" si="1"/>
        <v>26.925000000000004</v>
      </c>
      <c r="E5" s="13">
        <f t="shared" si="1"/>
        <v>22.437500000000004</v>
      </c>
      <c r="F5" s="13">
        <f t="shared" si="1"/>
        <v>17.950000000000003</v>
      </c>
      <c r="G5" s="13">
        <f t="shared" si="1"/>
        <v>13.462500000000002</v>
      </c>
      <c r="H5" s="13">
        <f t="shared" si="1"/>
        <v>8.9750000000000014</v>
      </c>
      <c r="I5" s="13">
        <f t="shared" si="1"/>
        <v>4.4875000000000007</v>
      </c>
      <c r="J5" s="13">
        <f t="shared" si="1"/>
        <v>0</v>
      </c>
      <c r="K5" s="13">
        <f>SUM(C5:J5)</f>
        <v>125.65000000000002</v>
      </c>
      <c r="L5" s="13">
        <f>K5/A$3</f>
        <v>15.706250000000002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35.900000000000006</v>
      </c>
      <c r="C6" s="13">
        <f t="shared" ref="C6:J6" si="2">B6-C9</f>
        <v>35.900000000000006</v>
      </c>
      <c r="D6" s="13">
        <f t="shared" si="2"/>
        <v>35.900000000000006</v>
      </c>
      <c r="E6" s="13">
        <f t="shared" si="2"/>
        <v>35.900000000000006</v>
      </c>
      <c r="F6" s="13">
        <f t="shared" si="2"/>
        <v>35.900000000000006</v>
      </c>
      <c r="G6" s="13">
        <f t="shared" si="2"/>
        <v>21.700000000000006</v>
      </c>
      <c r="H6" s="13">
        <f t="shared" si="2"/>
        <v>10.200000000000006</v>
      </c>
      <c r="I6" s="13">
        <f t="shared" si="2"/>
        <v>10.200000000000006</v>
      </c>
      <c r="J6" s="13">
        <f t="shared" si="2"/>
        <v>0</v>
      </c>
      <c r="K6" s="13">
        <f>SUM(C6:J6)</f>
        <v>185.70000000000007</v>
      </c>
      <c r="L6" s="13">
        <f>K6/A$3</f>
        <v>23.212500000000009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18</v>
      </c>
      <c r="B8" s="15" t="s">
        <v>19</v>
      </c>
      <c r="C8" s="37" t="s">
        <v>20</v>
      </c>
      <c r="D8" s="37"/>
      <c r="E8" s="37"/>
      <c r="F8" s="37"/>
      <c r="G8" s="37"/>
      <c r="H8" s="37"/>
      <c r="I8" s="37"/>
      <c r="J8" s="37"/>
      <c r="K8" s="37"/>
      <c r="L8" s="3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4.4875000000000007</v>
      </c>
      <c r="C9" s="16">
        <f t="shared" ref="C9:K9" si="3">SUM(C10:C12)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14.2</v>
      </c>
      <c r="H9" s="16">
        <f t="shared" si="3"/>
        <v>11.5</v>
      </c>
      <c r="I9" s="16">
        <f t="shared" si="3"/>
        <v>0</v>
      </c>
      <c r="J9" s="16">
        <f t="shared" si="3"/>
        <v>10.199999999999999</v>
      </c>
      <c r="K9" s="16">
        <f t="shared" si="3"/>
        <v>35.9</v>
      </c>
      <c r="L9" s="16">
        <f>K9/A$3</f>
        <v>4.4874999999999998</v>
      </c>
      <c r="M9" s="7"/>
      <c r="N9" s="7"/>
      <c r="O9" s="7"/>
      <c r="P9" s="7"/>
      <c r="Q9" s="7"/>
      <c r="R9" s="7"/>
      <c r="S9" s="7"/>
    </row>
    <row r="10" spans="1:19" ht="14.25" x14ac:dyDescent="0.2">
      <c r="A10" s="17" t="s">
        <v>22</v>
      </c>
      <c r="B10" s="18">
        <f>Diogo!B9</f>
        <v>1.53125</v>
      </c>
      <c r="C10" s="13">
        <f>Diogo!C9</f>
        <v>0</v>
      </c>
      <c r="D10" s="13">
        <v>0</v>
      </c>
      <c r="E10" s="13">
        <f>Diogo!E9</f>
        <v>0</v>
      </c>
      <c r="F10" s="13">
        <v>0</v>
      </c>
      <c r="G10" s="13">
        <v>4.25</v>
      </c>
      <c r="H10" s="13">
        <v>3.5</v>
      </c>
      <c r="I10" s="13">
        <f>Diogo!I9</f>
        <v>0</v>
      </c>
      <c r="J10" s="13">
        <v>4.5</v>
      </c>
      <c r="K10" s="13">
        <f>SUM(C10:J10)</f>
        <v>12.25</v>
      </c>
      <c r="L10" s="13">
        <f>K10/A$3</f>
        <v>1.53125</v>
      </c>
      <c r="M10" s="7"/>
      <c r="N10" s="7"/>
      <c r="O10" s="7"/>
      <c r="P10" s="7"/>
      <c r="Q10" s="7"/>
      <c r="R10" s="7"/>
      <c r="S10" s="7"/>
    </row>
    <row r="11" spans="1:19" ht="14.25" x14ac:dyDescent="0.2">
      <c r="A11" s="17" t="s">
        <v>23</v>
      </c>
      <c r="B11" s="19">
        <f>Ivo!B9</f>
        <v>1.46875</v>
      </c>
      <c r="C11" s="13">
        <f>Ivo!C9</f>
        <v>0</v>
      </c>
      <c r="D11" s="13">
        <v>0</v>
      </c>
      <c r="E11" s="13">
        <v>0</v>
      </c>
      <c r="F11" s="13">
        <v>0</v>
      </c>
      <c r="G11" s="13">
        <v>5.75</v>
      </c>
      <c r="H11" s="13">
        <v>3.5</v>
      </c>
      <c r="I11" s="13">
        <v>0</v>
      </c>
      <c r="J11" s="13">
        <v>2.5</v>
      </c>
      <c r="K11" s="13">
        <f>SUM(C11:J11)</f>
        <v>11.75</v>
      </c>
      <c r="L11" s="13">
        <f>K11/A$3</f>
        <v>1.46875</v>
      </c>
      <c r="M11" s="7"/>
      <c r="N11" s="7"/>
      <c r="O11" s="7"/>
      <c r="P11" s="7"/>
      <c r="Q11" s="7"/>
      <c r="R11" s="7"/>
      <c r="S11" s="7"/>
    </row>
    <row r="12" spans="1:19" ht="14.25" x14ac:dyDescent="0.2">
      <c r="A12" s="17" t="s">
        <v>24</v>
      </c>
      <c r="B12" s="18">
        <f>Izaquiel!B9</f>
        <v>1.4874999999999998</v>
      </c>
      <c r="C12" s="13">
        <f>Izaquiel!C9</f>
        <v>0</v>
      </c>
      <c r="D12" s="13">
        <v>0</v>
      </c>
      <c r="E12" s="13">
        <f>Izaquiel!E9</f>
        <v>0</v>
      </c>
      <c r="F12" s="13">
        <v>0</v>
      </c>
      <c r="G12" s="13">
        <v>4.2</v>
      </c>
      <c r="H12" s="13">
        <v>4.5</v>
      </c>
      <c r="I12" s="13">
        <v>0</v>
      </c>
      <c r="J12" s="13">
        <v>3.2</v>
      </c>
      <c r="K12" s="13">
        <f>SUM(C12:J12)</f>
        <v>11.899999999999999</v>
      </c>
      <c r="L12" s="13">
        <f>K12/A$3</f>
        <v>1.4874999999999998</v>
      </c>
      <c r="M12" s="7"/>
      <c r="N12" s="7"/>
      <c r="O12" s="7"/>
      <c r="P12" s="7"/>
      <c r="Q12" s="7"/>
      <c r="R12" s="7"/>
      <c r="S12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9" priority="33">
      <formula>LEN(TRIM(B10))=0</formula>
    </cfRule>
  </conditionalFormatting>
  <conditionalFormatting sqref="C10">
    <cfRule type="cellIs" dxfId="128" priority="34" operator="equal">
      <formula>0</formula>
    </cfRule>
  </conditionalFormatting>
  <conditionalFormatting sqref="C10">
    <cfRule type="cellIs" dxfId="127" priority="35" operator="notEqual">
      <formula>0</formula>
    </cfRule>
  </conditionalFormatting>
  <conditionalFormatting sqref="B10 B12">
    <cfRule type="notContainsText" dxfId="126" priority="37" operator="notContains" text="9875894754())("/>
  </conditionalFormatting>
  <conditionalFormatting sqref="K5">
    <cfRule type="expression" dxfId="125" priority="38">
      <formula>LEN(TRIM(K5))=0</formula>
    </cfRule>
  </conditionalFormatting>
  <conditionalFormatting sqref="K5">
    <cfRule type="cellIs" dxfId="124" priority="39" operator="equal">
      <formula>0</formula>
    </cfRule>
  </conditionalFormatting>
  <conditionalFormatting sqref="K5">
    <cfRule type="cellIs" dxfId="123" priority="40" operator="notEqual">
      <formula>0</formula>
    </cfRule>
  </conditionalFormatting>
  <conditionalFormatting sqref="K5">
    <cfRule type="expression" dxfId="122" priority="41">
      <formula>LEN(TRIM(K5))=0</formula>
    </cfRule>
  </conditionalFormatting>
  <conditionalFormatting sqref="K5">
    <cfRule type="cellIs" dxfId="121" priority="42" operator="equal">
      <formula>0</formula>
    </cfRule>
  </conditionalFormatting>
  <conditionalFormatting sqref="K5">
    <cfRule type="cellIs" dxfId="120" priority="43" operator="notEqual">
      <formula>0</formula>
    </cfRule>
  </conditionalFormatting>
  <conditionalFormatting sqref="K6">
    <cfRule type="expression" dxfId="119" priority="44">
      <formula>LEN(TRIM(K6))=0</formula>
    </cfRule>
  </conditionalFormatting>
  <conditionalFormatting sqref="K6">
    <cfRule type="cellIs" dxfId="118" priority="45" operator="equal">
      <formula>0</formula>
    </cfRule>
  </conditionalFormatting>
  <conditionalFormatting sqref="K6">
    <cfRule type="cellIs" dxfId="117" priority="46" operator="notEqual">
      <formula>0</formula>
    </cfRule>
  </conditionalFormatting>
  <conditionalFormatting sqref="K6">
    <cfRule type="expression" dxfId="116" priority="47">
      <formula>LEN(TRIM(K6))=0</formula>
    </cfRule>
  </conditionalFormatting>
  <conditionalFormatting sqref="K6">
    <cfRule type="cellIs" dxfId="115" priority="48" operator="equal">
      <formula>0</formula>
    </cfRule>
  </conditionalFormatting>
  <conditionalFormatting sqref="K6">
    <cfRule type="cellIs" dxfId="114" priority="49" operator="notEqual">
      <formula>0</formula>
    </cfRule>
  </conditionalFormatting>
  <conditionalFormatting sqref="L6">
    <cfRule type="expression" dxfId="113" priority="50">
      <formula>LEN(TRIM(L6))=0</formula>
    </cfRule>
  </conditionalFormatting>
  <conditionalFormatting sqref="L6">
    <cfRule type="cellIs" dxfId="112" priority="51" operator="equal">
      <formula>0</formula>
    </cfRule>
  </conditionalFormatting>
  <conditionalFormatting sqref="L6">
    <cfRule type="cellIs" dxfId="111" priority="52" operator="notEqual">
      <formula>0</formula>
    </cfRule>
  </conditionalFormatting>
  <conditionalFormatting sqref="L6">
    <cfRule type="expression" dxfId="110" priority="53">
      <formula>LEN(TRIM(L6))=0</formula>
    </cfRule>
  </conditionalFormatting>
  <conditionalFormatting sqref="L6">
    <cfRule type="cellIs" dxfId="109" priority="54" operator="equal">
      <formula>0</formula>
    </cfRule>
  </conditionalFormatting>
  <conditionalFormatting sqref="L6">
    <cfRule type="cellIs" dxfId="108" priority="55" operator="notEqual">
      <formula>0</formula>
    </cfRule>
  </conditionalFormatting>
  <conditionalFormatting sqref="L5">
    <cfRule type="expression" dxfId="107" priority="56">
      <formula>LEN(TRIM(L5))=0</formula>
    </cfRule>
  </conditionalFormatting>
  <conditionalFormatting sqref="L5">
    <cfRule type="cellIs" dxfId="106" priority="57" operator="equal">
      <formula>0</formula>
    </cfRule>
  </conditionalFormatting>
  <conditionalFormatting sqref="L5">
    <cfRule type="cellIs" dxfId="105" priority="58" operator="notEqual">
      <formula>0</formula>
    </cfRule>
  </conditionalFormatting>
  <conditionalFormatting sqref="L5">
    <cfRule type="expression" dxfId="104" priority="59">
      <formula>LEN(TRIM(L5))=0</formula>
    </cfRule>
  </conditionalFormatting>
  <conditionalFormatting sqref="L5">
    <cfRule type="cellIs" dxfId="103" priority="60" operator="equal">
      <formula>0</formula>
    </cfRule>
  </conditionalFormatting>
  <conditionalFormatting sqref="L5">
    <cfRule type="cellIs" dxfId="102" priority="61" operator="notEqual">
      <formula>0</formula>
    </cfRule>
  </conditionalFormatting>
  <conditionalFormatting sqref="K10">
    <cfRule type="expression" dxfId="101" priority="62">
      <formula>LEN(TRIM(K10))=0</formula>
    </cfRule>
  </conditionalFormatting>
  <conditionalFormatting sqref="K10">
    <cfRule type="cellIs" dxfId="100" priority="63" operator="equal">
      <formula>0</formula>
    </cfRule>
  </conditionalFormatting>
  <conditionalFormatting sqref="K10">
    <cfRule type="cellIs" dxfId="99" priority="64" operator="notEqual">
      <formula>0</formula>
    </cfRule>
  </conditionalFormatting>
  <conditionalFormatting sqref="K10">
    <cfRule type="expression" dxfId="98" priority="65">
      <formula>LEN(TRIM(K10))=0</formula>
    </cfRule>
  </conditionalFormatting>
  <conditionalFormatting sqref="K10">
    <cfRule type="cellIs" dxfId="97" priority="66" operator="equal">
      <formula>0</formula>
    </cfRule>
  </conditionalFormatting>
  <conditionalFormatting sqref="K10">
    <cfRule type="cellIs" dxfId="96" priority="67" operator="notEqual">
      <formula>0</formula>
    </cfRule>
  </conditionalFormatting>
  <conditionalFormatting sqref="K11">
    <cfRule type="expression" dxfId="95" priority="68">
      <formula>LEN(TRIM(K11))=0</formula>
    </cfRule>
  </conditionalFormatting>
  <conditionalFormatting sqref="K11">
    <cfRule type="cellIs" dxfId="94" priority="69" operator="equal">
      <formula>0</formula>
    </cfRule>
  </conditionalFormatting>
  <conditionalFormatting sqref="K11">
    <cfRule type="cellIs" dxfId="93" priority="70" operator="notEqual">
      <formula>0</formula>
    </cfRule>
  </conditionalFormatting>
  <conditionalFormatting sqref="K11">
    <cfRule type="expression" dxfId="92" priority="71">
      <formula>LEN(TRIM(K11))=0</formula>
    </cfRule>
  </conditionalFormatting>
  <conditionalFormatting sqref="K11">
    <cfRule type="cellIs" dxfId="91" priority="72" operator="equal">
      <formula>0</formula>
    </cfRule>
  </conditionalFormatting>
  <conditionalFormatting sqref="K11">
    <cfRule type="cellIs" dxfId="90" priority="73" operator="notEqual">
      <formula>0</formula>
    </cfRule>
  </conditionalFormatting>
  <conditionalFormatting sqref="K12">
    <cfRule type="expression" dxfId="89" priority="74">
      <formula>LEN(TRIM(K12))=0</formula>
    </cfRule>
  </conditionalFormatting>
  <conditionalFormatting sqref="K12">
    <cfRule type="cellIs" dxfId="88" priority="75" operator="equal">
      <formula>0</formula>
    </cfRule>
  </conditionalFormatting>
  <conditionalFormatting sqref="K12">
    <cfRule type="cellIs" dxfId="87" priority="76" operator="notEqual">
      <formula>0</formula>
    </cfRule>
  </conditionalFormatting>
  <conditionalFormatting sqref="K12">
    <cfRule type="expression" dxfId="86" priority="77">
      <formula>LEN(TRIM(K12))=0</formula>
    </cfRule>
  </conditionalFormatting>
  <conditionalFormatting sqref="K12">
    <cfRule type="cellIs" dxfId="85" priority="78" operator="equal">
      <formula>0</formula>
    </cfRule>
  </conditionalFormatting>
  <conditionalFormatting sqref="K12">
    <cfRule type="cellIs" dxfId="84" priority="79" operator="notEqual">
      <formula>0</formula>
    </cfRule>
  </conditionalFormatting>
  <conditionalFormatting sqref="L10">
    <cfRule type="expression" dxfId="83" priority="80">
      <formula>LEN(TRIM(L10))=0</formula>
    </cfRule>
  </conditionalFormatting>
  <conditionalFormatting sqref="L10">
    <cfRule type="cellIs" dxfId="82" priority="81" operator="equal">
      <formula>0</formula>
    </cfRule>
  </conditionalFormatting>
  <conditionalFormatting sqref="L10">
    <cfRule type="cellIs" dxfId="81" priority="82" operator="notEqual">
      <formula>0</formula>
    </cfRule>
  </conditionalFormatting>
  <conditionalFormatting sqref="L10">
    <cfRule type="expression" dxfId="80" priority="83">
      <formula>LEN(TRIM(L10))=0</formula>
    </cfRule>
  </conditionalFormatting>
  <conditionalFormatting sqref="L10">
    <cfRule type="cellIs" dxfId="79" priority="84" operator="equal">
      <formula>0</formula>
    </cfRule>
  </conditionalFormatting>
  <conditionalFormatting sqref="L10">
    <cfRule type="cellIs" dxfId="78" priority="85" operator="notEqual">
      <formula>0</formula>
    </cfRule>
  </conditionalFormatting>
  <conditionalFormatting sqref="L11">
    <cfRule type="expression" dxfId="77" priority="86">
      <formula>LEN(TRIM(L11))=0</formula>
    </cfRule>
  </conditionalFormatting>
  <conditionalFormatting sqref="L11">
    <cfRule type="cellIs" dxfId="76" priority="87" operator="equal">
      <formula>0</formula>
    </cfRule>
  </conditionalFormatting>
  <conditionalFormatting sqref="L11">
    <cfRule type="cellIs" dxfId="75" priority="88" operator="notEqual">
      <formula>0</formula>
    </cfRule>
  </conditionalFormatting>
  <conditionalFormatting sqref="L11">
    <cfRule type="expression" dxfId="74" priority="89">
      <formula>LEN(TRIM(L11))=0</formula>
    </cfRule>
  </conditionalFormatting>
  <conditionalFormatting sqref="L11">
    <cfRule type="cellIs" dxfId="73" priority="90" operator="equal">
      <formula>0</formula>
    </cfRule>
  </conditionalFormatting>
  <conditionalFormatting sqref="L11">
    <cfRule type="cellIs" dxfId="72" priority="91" operator="notEqual">
      <formula>0</formula>
    </cfRule>
  </conditionalFormatting>
  <conditionalFormatting sqref="L12">
    <cfRule type="expression" dxfId="71" priority="92">
      <formula>LEN(TRIM(L12))=0</formula>
    </cfRule>
  </conditionalFormatting>
  <conditionalFormatting sqref="L12">
    <cfRule type="cellIs" dxfId="70" priority="93" operator="equal">
      <formula>0</formula>
    </cfRule>
  </conditionalFormatting>
  <conditionalFormatting sqref="L12">
    <cfRule type="cellIs" dxfId="69" priority="94" operator="notEqual">
      <formula>0</formula>
    </cfRule>
  </conditionalFormatting>
  <conditionalFormatting sqref="L12">
    <cfRule type="expression" dxfId="68" priority="95">
      <formula>LEN(TRIM(L12))=0</formula>
    </cfRule>
  </conditionalFormatting>
  <conditionalFormatting sqref="L12">
    <cfRule type="cellIs" dxfId="67" priority="96" operator="equal">
      <formula>0</formula>
    </cfRule>
  </conditionalFormatting>
  <conditionalFormatting sqref="L12">
    <cfRule type="cellIs" dxfId="66" priority="97" operator="notEqual">
      <formula>0</formula>
    </cfRule>
  </conditionalFormatting>
  <conditionalFormatting sqref="C11">
    <cfRule type="expression" dxfId="65" priority="140">
      <formula>LEN(TRIM(C11))=0</formula>
    </cfRule>
  </conditionalFormatting>
  <conditionalFormatting sqref="C11">
    <cfRule type="cellIs" dxfId="64" priority="141" operator="equal">
      <formula>0</formula>
    </cfRule>
  </conditionalFormatting>
  <conditionalFormatting sqref="C11">
    <cfRule type="cellIs" dxfId="63" priority="142" operator="notEqual">
      <formula>0</formula>
    </cfRule>
  </conditionalFormatting>
  <conditionalFormatting sqref="C11">
    <cfRule type="expression" dxfId="62" priority="143">
      <formula>LEN(TRIM(C11))=0</formula>
    </cfRule>
  </conditionalFormatting>
  <conditionalFormatting sqref="C11">
    <cfRule type="cellIs" dxfId="61" priority="144" operator="equal">
      <formula>0</formula>
    </cfRule>
  </conditionalFormatting>
  <conditionalFormatting sqref="C11">
    <cfRule type="cellIs" dxfId="60" priority="145" operator="notEqual">
      <formula>0</formula>
    </cfRule>
  </conditionalFormatting>
  <conditionalFormatting sqref="D10">
    <cfRule type="expression" dxfId="59" priority="29">
      <formula>LEN(TRIM(D10))=0</formula>
    </cfRule>
  </conditionalFormatting>
  <conditionalFormatting sqref="D10">
    <cfRule type="cellIs" dxfId="58" priority="30" operator="equal">
      <formula>0</formula>
    </cfRule>
  </conditionalFormatting>
  <conditionalFormatting sqref="D10">
    <cfRule type="cellIs" dxfId="57" priority="31" operator="notEqual">
      <formula>0</formula>
    </cfRule>
  </conditionalFormatting>
  <conditionalFormatting sqref="E10">
    <cfRule type="expression" dxfId="56" priority="26">
      <formula>LEN(TRIM(E10))=0</formula>
    </cfRule>
  </conditionalFormatting>
  <conditionalFormatting sqref="E10">
    <cfRule type="cellIs" dxfId="55" priority="27" operator="equal">
      <formula>0</formula>
    </cfRule>
  </conditionalFormatting>
  <conditionalFormatting sqref="E10">
    <cfRule type="cellIs" dxfId="54" priority="28" operator="notEqual">
      <formula>0</formula>
    </cfRule>
  </conditionalFormatting>
  <conditionalFormatting sqref="F10:J10">
    <cfRule type="expression" dxfId="53" priority="23">
      <formula>LEN(TRIM(F10))=0</formula>
    </cfRule>
  </conditionalFormatting>
  <conditionalFormatting sqref="F10:J10">
    <cfRule type="cellIs" dxfId="52" priority="24" operator="equal">
      <formula>0</formula>
    </cfRule>
  </conditionalFormatting>
  <conditionalFormatting sqref="F10:J10">
    <cfRule type="cellIs" dxfId="51" priority="25" operator="notEqual">
      <formula>0</formula>
    </cfRule>
  </conditionalFormatting>
  <conditionalFormatting sqref="D11:J11">
    <cfRule type="expression" dxfId="50" priority="17">
      <formula>LEN(TRIM(D11))=0</formula>
    </cfRule>
  </conditionalFormatting>
  <conditionalFormatting sqref="D11:J11">
    <cfRule type="cellIs" dxfId="49" priority="18" operator="equal">
      <formula>0</formula>
    </cfRule>
  </conditionalFormatting>
  <conditionalFormatting sqref="D11:J11">
    <cfRule type="cellIs" dxfId="48" priority="19" operator="notEqual">
      <formula>0</formula>
    </cfRule>
  </conditionalFormatting>
  <conditionalFormatting sqref="D11:J11">
    <cfRule type="expression" dxfId="47" priority="20">
      <formula>LEN(TRIM(D11))=0</formula>
    </cfRule>
  </conditionalFormatting>
  <conditionalFormatting sqref="D11:J11">
    <cfRule type="cellIs" dxfId="46" priority="21" operator="equal">
      <formula>0</formula>
    </cfRule>
  </conditionalFormatting>
  <conditionalFormatting sqref="D11:J11">
    <cfRule type="cellIs" dxfId="45" priority="22" operator="notEqual">
      <formula>0</formula>
    </cfRule>
  </conditionalFormatting>
  <conditionalFormatting sqref="B11">
    <cfRule type="expression" dxfId="44" priority="13">
      <formula>LEN(TRIM(B11))=0</formula>
    </cfRule>
  </conditionalFormatting>
  <conditionalFormatting sqref="B11">
    <cfRule type="notContainsText" dxfId="43" priority="14" operator="notContains" text="9875894754())("/>
  </conditionalFormatting>
  <conditionalFormatting sqref="C12">
    <cfRule type="expression" dxfId="42" priority="7">
      <formula>LEN(TRIM(C12))=0</formula>
    </cfRule>
  </conditionalFormatting>
  <conditionalFormatting sqref="C12">
    <cfRule type="cellIs" dxfId="41" priority="8" operator="equal">
      <formula>0</formula>
    </cfRule>
  </conditionalFormatting>
  <conditionalFormatting sqref="C12">
    <cfRule type="cellIs" dxfId="40" priority="9" operator="notEqual">
      <formula>0</formula>
    </cfRule>
  </conditionalFormatting>
  <conditionalFormatting sqref="C12">
    <cfRule type="expression" dxfId="39" priority="10">
      <formula>LEN(TRIM(C12))=0</formula>
    </cfRule>
  </conditionalFormatting>
  <conditionalFormatting sqref="C12">
    <cfRule type="cellIs" dxfId="38" priority="11" operator="equal">
      <formula>0</formula>
    </cfRule>
  </conditionalFormatting>
  <conditionalFormatting sqref="C12">
    <cfRule type="cellIs" dxfId="37" priority="12" operator="notEqual">
      <formula>0</formula>
    </cfRule>
  </conditionalFormatting>
  <conditionalFormatting sqref="D12:J12">
    <cfRule type="expression" dxfId="36" priority="1">
      <formula>LEN(TRIM(D12))=0</formula>
    </cfRule>
  </conditionalFormatting>
  <conditionalFormatting sqref="D12:J12">
    <cfRule type="cellIs" dxfId="35" priority="2" operator="equal">
      <formula>0</formula>
    </cfRule>
  </conditionalFormatting>
  <conditionalFormatting sqref="D12:J12">
    <cfRule type="cellIs" dxfId="34" priority="3" operator="notEqual">
      <formula>0</formula>
    </cfRule>
  </conditionalFormatting>
  <conditionalFormatting sqref="D12:J12">
    <cfRule type="expression" dxfId="33" priority="4">
      <formula>LEN(TRIM(D12))=0</formula>
    </cfRule>
  </conditionalFormatting>
  <conditionalFormatting sqref="D12:J12">
    <cfRule type="cellIs" dxfId="32" priority="5" operator="equal">
      <formula>0</formula>
    </cfRule>
  </conditionalFormatting>
  <conditionalFormatting sqref="D12:J12">
    <cfRule type="cellIs" dxfId="31" priority="6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5"/>
  <sheetViews>
    <sheetView windowProtection="1" showGridLines="0" zoomScaleNormal="100" workbookViewId="0">
      <pane ySplit="4" topLeftCell="A8" activePane="bottomLeft" state="frozen"/>
      <selection pane="bottomLeft" activeCell="I12" sqref="I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8"/>
      <c r="B1" s="38"/>
      <c r="C1" s="38" t="s">
        <v>29</v>
      </c>
      <c r="D1" s="38"/>
      <c r="E1" s="38"/>
      <c r="F1" s="38"/>
      <c r="G1" s="38"/>
      <c r="H1" s="38"/>
      <c r="I1" s="38"/>
      <c r="J1" s="38"/>
      <c r="K1" s="38"/>
      <c r="L1" s="3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9">
        <v>8</v>
      </c>
      <c r="B3" s="40" t="s">
        <v>13</v>
      </c>
      <c r="C3" s="63" t="s">
        <v>32</v>
      </c>
      <c r="D3" s="41" t="s">
        <v>44</v>
      </c>
      <c r="E3" s="41" t="s">
        <v>45</v>
      </c>
      <c r="F3" s="43" t="s">
        <v>46</v>
      </c>
      <c r="G3" s="43" t="s">
        <v>47</v>
      </c>
      <c r="H3" s="43" t="s">
        <v>48</v>
      </c>
      <c r="I3" s="43" t="s">
        <v>49</v>
      </c>
      <c r="J3" s="43" t="s">
        <v>50</v>
      </c>
      <c r="K3" s="40" t="s">
        <v>14</v>
      </c>
      <c r="L3" s="4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9"/>
      <c r="B4" s="40"/>
      <c r="C4" s="64"/>
      <c r="D4" s="42"/>
      <c r="E4" s="42"/>
      <c r="F4" s="44"/>
      <c r="G4" s="44"/>
      <c r="H4" s="44"/>
      <c r="I4" s="44"/>
      <c r="J4" s="44"/>
      <c r="K4" s="40"/>
      <c r="L4" s="4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Backlog'!C:C,"=Diogo",'Sprint Backlog'!D:D)</f>
        <v>12.25</v>
      </c>
      <c r="C5" s="13">
        <f t="shared" ref="C5:J5" si="1">B5-$B9</f>
        <v>10.71875</v>
      </c>
      <c r="D5" s="13">
        <f t="shared" si="1"/>
        <v>9.1875</v>
      </c>
      <c r="E5" s="13">
        <f t="shared" si="1"/>
        <v>7.65625</v>
      </c>
      <c r="F5" s="13">
        <f t="shared" si="1"/>
        <v>6.125</v>
      </c>
      <c r="G5" s="13">
        <f t="shared" si="1"/>
        <v>4.59375</v>
      </c>
      <c r="H5" s="13">
        <f t="shared" si="1"/>
        <v>3.0625</v>
      </c>
      <c r="I5" s="13">
        <f t="shared" si="1"/>
        <v>1.53125</v>
      </c>
      <c r="J5" s="13">
        <f t="shared" si="1"/>
        <v>0</v>
      </c>
      <c r="K5" s="13">
        <f>SUM(C5:J5)</f>
        <v>42.875</v>
      </c>
      <c r="L5" s="13">
        <f>K5/A$3</f>
        <v>5.359375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12.25</v>
      </c>
      <c r="C6" s="13">
        <f t="shared" ref="C6:J6" si="2">B6-C9</f>
        <v>12.25</v>
      </c>
      <c r="D6" s="13">
        <f t="shared" si="2"/>
        <v>12.25</v>
      </c>
      <c r="E6" s="13">
        <f t="shared" si="2"/>
        <v>12.25</v>
      </c>
      <c r="F6" s="13">
        <f t="shared" si="2"/>
        <v>12.25</v>
      </c>
      <c r="G6" s="13">
        <f t="shared" si="2"/>
        <v>8</v>
      </c>
      <c r="H6" s="13">
        <f t="shared" si="2"/>
        <v>4.5</v>
      </c>
      <c r="I6" s="13">
        <f t="shared" si="2"/>
        <v>4.5</v>
      </c>
      <c r="J6" s="13">
        <f t="shared" si="2"/>
        <v>0</v>
      </c>
      <c r="K6" s="13">
        <f>SUM(C6:J6)</f>
        <v>66</v>
      </c>
      <c r="L6" s="13">
        <f>K6/A$3</f>
        <v>8.25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37" t="s">
        <v>30</v>
      </c>
      <c r="D8" s="37"/>
      <c r="E8" s="37"/>
      <c r="F8" s="37"/>
      <c r="G8" s="37"/>
      <c r="H8" s="37"/>
      <c r="I8" s="37"/>
      <c r="J8" s="37"/>
      <c r="K8" s="37"/>
      <c r="L8" s="3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1.53125</v>
      </c>
      <c r="C9" s="16">
        <f>SUM(C10:C12)</f>
        <v>0</v>
      </c>
      <c r="D9" s="16">
        <f>SUM(D10:D12)</f>
        <v>0</v>
      </c>
      <c r="E9" s="16">
        <f>SUM(E10:E12)</f>
        <v>0</v>
      </c>
      <c r="F9" s="16">
        <f>SUM(F10:F12)</f>
        <v>0</v>
      </c>
      <c r="G9" s="16">
        <f>SUM(G10:G12)</f>
        <v>4.25</v>
      </c>
      <c r="H9" s="16">
        <f>SUM(H10:H12)</f>
        <v>3.5</v>
      </c>
      <c r="I9" s="16">
        <f>SUM(I10:I12)</f>
        <v>0</v>
      </c>
      <c r="J9" s="16">
        <f>SUM(J10:J12)</f>
        <v>4.5</v>
      </c>
      <c r="K9" s="16">
        <f>SUM(K10:K12)</f>
        <v>12.25</v>
      </c>
      <c r="L9" s="16">
        <f>SUM(L10:L12)</f>
        <v>1.53125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46" t="s">
        <v>51</v>
      </c>
      <c r="B10" s="47"/>
      <c r="C10" s="13">
        <v>0</v>
      </c>
      <c r="D10" s="13">
        <v>0</v>
      </c>
      <c r="E10" s="13">
        <v>0</v>
      </c>
      <c r="F10" s="13">
        <v>0</v>
      </c>
      <c r="G10" s="13">
        <v>4.25</v>
      </c>
      <c r="H10" s="13">
        <v>3.5</v>
      </c>
      <c r="I10" s="13">
        <v>0</v>
      </c>
      <c r="J10" s="13">
        <v>0</v>
      </c>
      <c r="K10" s="13">
        <f>SUM(C10:J10)</f>
        <v>7.75</v>
      </c>
      <c r="L10" s="13">
        <f>K10/A$3</f>
        <v>0.96875</v>
      </c>
      <c r="M10" s="7"/>
      <c r="N10" s="48"/>
      <c r="O10" s="48"/>
      <c r="P10" s="7"/>
      <c r="Q10" s="7"/>
      <c r="R10" s="7"/>
      <c r="S10" s="7"/>
    </row>
    <row r="11" spans="1:19" ht="24.75" customHeight="1" x14ac:dyDescent="0.2">
      <c r="A11" s="49" t="s">
        <v>31</v>
      </c>
      <c r="B11" s="50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4.5</v>
      </c>
      <c r="K11" s="13">
        <f>SUM(C11:J11)</f>
        <v>4.5</v>
      </c>
      <c r="L11" s="13">
        <f>K11/A$3</f>
        <v>0.5625</v>
      </c>
      <c r="M11" s="7"/>
      <c r="N11" s="51"/>
      <c r="O11" s="51"/>
      <c r="P11" s="7"/>
      <c r="Q11" s="7"/>
      <c r="R11" s="7"/>
      <c r="S11" s="7"/>
    </row>
    <row r="12" spans="1:19" ht="26.25" customHeight="1" x14ac:dyDescent="0.2">
      <c r="A12" s="51" t="s">
        <v>37</v>
      </c>
      <c r="B12" s="51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f>SUM(C12:J12)</f>
        <v>0</v>
      </c>
      <c r="L12" s="13">
        <f>K12/A$3</f>
        <v>0</v>
      </c>
      <c r="M12" s="7"/>
      <c r="N12" s="51"/>
      <c r="O12" s="51"/>
      <c r="P12" s="7"/>
      <c r="Q12" s="7"/>
      <c r="R12" s="7"/>
      <c r="S12" s="7"/>
    </row>
    <row r="13" spans="1:19" ht="13.9" customHeight="1" x14ac:dyDescent="0.2">
      <c r="A13" s="7"/>
      <c r="B13" s="45"/>
      <c r="C13" s="45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</sheetData>
  <mergeCells count="22">
    <mergeCell ref="A12:B12"/>
    <mergeCell ref="N12:O12"/>
    <mergeCell ref="B13:C13"/>
    <mergeCell ref="C8:L8"/>
    <mergeCell ref="A10:B10"/>
    <mergeCell ref="N10:O10"/>
    <mergeCell ref="A11:B11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 N10:O12 B13:C13">
    <cfRule type="expression" dxfId="30" priority="2">
      <formula>LEN(TRIM(B10))=0</formula>
    </cfRule>
  </conditionalFormatting>
  <conditionalFormatting sqref="C10:L96">
    <cfRule type="cellIs" dxfId="29" priority="3" operator="equal">
      <formula>0</formula>
    </cfRule>
  </conditionalFormatting>
  <conditionalFormatting sqref="C10:L96">
    <cfRule type="cellIs" dxfId="28" priority="4" operator="notEqual">
      <formula>0</formula>
    </cfRule>
  </conditionalFormatting>
  <conditionalFormatting sqref="A10:B96">
    <cfRule type="expression" dxfId="27" priority="5">
      <formula>LEN(TRIM(A10))=0</formula>
    </cfRule>
  </conditionalFormatting>
  <conditionalFormatting sqref="A10:B96 N10:O12 B13:C13">
    <cfRule type="notContainsText" dxfId="26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3" sqref="I13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8"/>
      <c r="B1" s="38"/>
      <c r="C1" s="38" t="s">
        <v>27</v>
      </c>
      <c r="D1" s="38"/>
      <c r="E1" s="38"/>
      <c r="F1" s="38"/>
      <c r="G1" s="38"/>
      <c r="H1" s="38"/>
      <c r="I1" s="38"/>
      <c r="J1" s="38"/>
      <c r="K1" s="38"/>
      <c r="L1" s="3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9">
        <v>8</v>
      </c>
      <c r="B3" s="40" t="s">
        <v>13</v>
      </c>
      <c r="C3" s="63" t="s">
        <v>32</v>
      </c>
      <c r="D3" s="41" t="s">
        <v>44</v>
      </c>
      <c r="E3" s="41" t="s">
        <v>45</v>
      </c>
      <c r="F3" s="43" t="s">
        <v>46</v>
      </c>
      <c r="G3" s="43" t="s">
        <v>47</v>
      </c>
      <c r="H3" s="43" t="s">
        <v>48</v>
      </c>
      <c r="I3" s="43" t="s">
        <v>49</v>
      </c>
      <c r="J3" s="43" t="s">
        <v>50</v>
      </c>
      <c r="K3" s="40" t="s">
        <v>14</v>
      </c>
      <c r="L3" s="4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9"/>
      <c r="B4" s="40"/>
      <c r="C4" s="64"/>
      <c r="D4" s="42"/>
      <c r="E4" s="42"/>
      <c r="F4" s="44"/>
      <c r="G4" s="44"/>
      <c r="H4" s="44"/>
      <c r="I4" s="44"/>
      <c r="J4" s="44"/>
      <c r="K4" s="40"/>
      <c r="L4" s="4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Backlog'!C:C,"=Ivo",'Sprint Backlog'!D:D)</f>
        <v>11.75</v>
      </c>
      <c r="C5" s="13">
        <f t="shared" ref="C5:J5" si="1">B5-$B9</f>
        <v>10.28125</v>
      </c>
      <c r="D5" s="13">
        <f t="shared" si="1"/>
        <v>8.8125</v>
      </c>
      <c r="E5" s="13">
        <f t="shared" si="1"/>
        <v>7.34375</v>
      </c>
      <c r="F5" s="13">
        <f t="shared" si="1"/>
        <v>5.875</v>
      </c>
      <c r="G5" s="13">
        <f t="shared" si="1"/>
        <v>4.40625</v>
      </c>
      <c r="H5" s="13">
        <f t="shared" si="1"/>
        <v>2.9375</v>
      </c>
      <c r="I5" s="13">
        <f t="shared" si="1"/>
        <v>1.46875</v>
      </c>
      <c r="J5" s="13">
        <f t="shared" si="1"/>
        <v>0</v>
      </c>
      <c r="K5" s="13">
        <f>SUM(C5:J5)</f>
        <v>41.125</v>
      </c>
      <c r="L5" s="13">
        <f>K5/A$3</f>
        <v>5.140625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11.75</v>
      </c>
      <c r="C6" s="13">
        <f t="shared" ref="C6:J6" si="2">B6-C9</f>
        <v>11.75</v>
      </c>
      <c r="D6" s="13">
        <f t="shared" si="2"/>
        <v>11.75</v>
      </c>
      <c r="E6" s="13">
        <f t="shared" si="2"/>
        <v>11.75</v>
      </c>
      <c r="F6" s="13">
        <f t="shared" si="2"/>
        <v>11.75</v>
      </c>
      <c r="G6" s="13">
        <f t="shared" si="2"/>
        <v>6</v>
      </c>
      <c r="H6" s="13">
        <f t="shared" si="2"/>
        <v>2.5</v>
      </c>
      <c r="I6" s="13">
        <f t="shared" si="2"/>
        <v>2.5</v>
      </c>
      <c r="J6" s="13">
        <f t="shared" si="2"/>
        <v>0</v>
      </c>
      <c r="K6" s="13">
        <f>SUM(C6:J6)</f>
        <v>58</v>
      </c>
      <c r="L6" s="13">
        <f>K6/A$3</f>
        <v>7.25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37" t="s">
        <v>28</v>
      </c>
      <c r="D8" s="37"/>
      <c r="E8" s="37"/>
      <c r="F8" s="37"/>
      <c r="G8" s="37"/>
      <c r="H8" s="37"/>
      <c r="I8" s="37"/>
      <c r="J8" s="37"/>
      <c r="K8" s="37"/>
      <c r="L8" s="3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1.46875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5.75</v>
      </c>
      <c r="H9" s="16">
        <f t="shared" si="3"/>
        <v>3.5</v>
      </c>
      <c r="I9" s="16">
        <f t="shared" si="3"/>
        <v>0</v>
      </c>
      <c r="J9" s="16">
        <f t="shared" si="3"/>
        <v>2.5</v>
      </c>
      <c r="K9" s="16">
        <f t="shared" si="3"/>
        <v>11.75</v>
      </c>
      <c r="L9" s="16">
        <f t="shared" si="3"/>
        <v>1.46875</v>
      </c>
      <c r="M9" s="7"/>
      <c r="N9" s="7"/>
      <c r="O9" s="7"/>
      <c r="P9" s="7"/>
      <c r="Q9" s="7"/>
      <c r="R9" s="7"/>
      <c r="S9" s="7"/>
    </row>
    <row r="10" spans="1:19" ht="21.75" customHeight="1" x14ac:dyDescent="0.2">
      <c r="A10" s="46" t="s">
        <v>51</v>
      </c>
      <c r="B10" s="47"/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f>SUM(C10:J10)</f>
        <v>0</v>
      </c>
      <c r="L10" s="21">
        <f>K10/A$3</f>
        <v>0</v>
      </c>
      <c r="M10" s="7"/>
      <c r="N10" s="7"/>
      <c r="O10" s="7"/>
      <c r="P10" s="7"/>
      <c r="Q10" s="7"/>
      <c r="R10" s="7"/>
      <c r="S10" s="7"/>
    </row>
    <row r="11" spans="1:19" ht="20.25" customHeight="1" x14ac:dyDescent="0.2">
      <c r="A11" s="49" t="s">
        <v>31</v>
      </c>
      <c r="B11" s="50"/>
      <c r="C11" s="21">
        <v>0</v>
      </c>
      <c r="D11" s="21">
        <v>0</v>
      </c>
      <c r="E11" s="21">
        <v>0</v>
      </c>
      <c r="F11" s="21">
        <v>0</v>
      </c>
      <c r="G11" s="21">
        <v>5.75</v>
      </c>
      <c r="H11" s="21">
        <v>3.5</v>
      </c>
      <c r="I11" s="21">
        <v>0</v>
      </c>
      <c r="J11" s="21">
        <v>0</v>
      </c>
      <c r="K11" s="21">
        <f>SUM(C11:J11)</f>
        <v>9.25</v>
      </c>
      <c r="L11" s="21">
        <f>K11/A$3</f>
        <v>1.15625</v>
      </c>
      <c r="M11" s="7"/>
      <c r="N11" s="7"/>
      <c r="O11" s="7"/>
      <c r="P11" s="7"/>
      <c r="Q11" s="7"/>
      <c r="R11" s="7"/>
      <c r="S11" s="7"/>
    </row>
    <row r="12" spans="1:19" ht="19.5" customHeight="1" x14ac:dyDescent="0.2">
      <c r="A12" s="51" t="s">
        <v>37</v>
      </c>
      <c r="B12" s="51"/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2.5</v>
      </c>
      <c r="K12" s="21">
        <f>SUM(C12:J12)</f>
        <v>2.5</v>
      </c>
      <c r="L12" s="21">
        <f>K12/A$3</f>
        <v>0.3125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C8:L8"/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2">
    <cfRule type="expression" dxfId="25" priority="14">
      <formula>LEN(TRIM(C10))=0</formula>
    </cfRule>
  </conditionalFormatting>
  <conditionalFormatting sqref="C15:L96 K10:L12">
    <cfRule type="cellIs" dxfId="24" priority="15" operator="equal">
      <formula>0</formula>
    </cfRule>
  </conditionalFormatting>
  <conditionalFormatting sqref="C15:L96 K10:L12">
    <cfRule type="cellIs" dxfId="23" priority="16" operator="notEqual">
      <formula>0</formula>
    </cfRule>
  </conditionalFormatting>
  <conditionalFormatting sqref="A15:B96">
    <cfRule type="expression" dxfId="22" priority="17">
      <formula>LEN(TRIM(A15))=0</formula>
    </cfRule>
  </conditionalFormatting>
  <conditionalFormatting sqref="A15:B96">
    <cfRule type="notContainsText" dxfId="21" priority="18" operator="notContains" text="9875894754())("/>
  </conditionalFormatting>
  <conditionalFormatting sqref="C10:J12">
    <cfRule type="expression" dxfId="20" priority="5">
      <formula>LEN(TRIM(C10))=0</formula>
    </cfRule>
  </conditionalFormatting>
  <conditionalFormatting sqref="C10:J12">
    <cfRule type="cellIs" dxfId="19" priority="6" operator="equal">
      <formula>0</formula>
    </cfRule>
  </conditionalFormatting>
  <conditionalFormatting sqref="C10:J12">
    <cfRule type="cellIs" dxfId="18" priority="7" operator="notEqual">
      <formula>0</formula>
    </cfRule>
  </conditionalFormatting>
  <conditionalFormatting sqref="A10:B12">
    <cfRule type="expression" dxfId="15" priority="1">
      <formula>LEN(TRIM(A10))=0</formula>
    </cfRule>
  </conditionalFormatting>
  <conditionalFormatting sqref="A10:B12">
    <cfRule type="notContainsText" dxfId="14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8" activePane="bottomLeft" state="frozen"/>
      <selection pane="bottomLeft" activeCell="J12" sqref="J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38"/>
      <c r="B1" s="38"/>
      <c r="C1" s="38" t="s">
        <v>25</v>
      </c>
      <c r="D1" s="38"/>
      <c r="E1" s="38"/>
      <c r="F1" s="38"/>
      <c r="G1" s="38"/>
      <c r="H1" s="38"/>
      <c r="I1" s="38"/>
      <c r="J1" s="38"/>
      <c r="K1" s="38"/>
      <c r="L1" s="38"/>
      <c r="M1" s="7"/>
      <c r="N1" s="7"/>
      <c r="O1" s="7"/>
      <c r="P1" s="7"/>
      <c r="Q1" s="7"/>
      <c r="R1" s="7"/>
      <c r="S1" s="7"/>
    </row>
    <row r="2" spans="1:19" ht="14.25" x14ac:dyDescent="0.2">
      <c r="A2" s="8" t="s">
        <v>11</v>
      </c>
      <c r="B2" s="9" t="s">
        <v>12</v>
      </c>
      <c r="C2" s="9">
        <f>A3</f>
        <v>8</v>
      </c>
      <c r="D2" s="9">
        <f t="shared" ref="D2:J2" si="0">C2-1</f>
        <v>7</v>
      </c>
      <c r="E2" s="9">
        <f t="shared" si="0"/>
        <v>6</v>
      </c>
      <c r="F2" s="9">
        <f t="shared" si="0"/>
        <v>5</v>
      </c>
      <c r="G2" s="9">
        <f t="shared" si="0"/>
        <v>4</v>
      </c>
      <c r="H2" s="9">
        <f t="shared" si="0"/>
        <v>3</v>
      </c>
      <c r="I2" s="9">
        <f t="shared" si="0"/>
        <v>2</v>
      </c>
      <c r="J2" s="9">
        <f t="shared" si="0"/>
        <v>1</v>
      </c>
      <c r="K2" s="10"/>
      <c r="L2" s="10"/>
      <c r="M2" s="7"/>
      <c r="N2" s="7"/>
      <c r="O2" s="7"/>
      <c r="P2" s="7"/>
      <c r="Q2" s="7"/>
      <c r="R2" s="7"/>
      <c r="S2" s="7"/>
    </row>
    <row r="3" spans="1:19" ht="13.9" customHeight="1" x14ac:dyDescent="0.2">
      <c r="A3" s="39">
        <v>8</v>
      </c>
      <c r="B3" s="40" t="s">
        <v>13</v>
      </c>
      <c r="C3" s="63" t="s">
        <v>32</v>
      </c>
      <c r="D3" s="41" t="s">
        <v>44</v>
      </c>
      <c r="E3" s="41" t="s">
        <v>45</v>
      </c>
      <c r="F3" s="43" t="s">
        <v>46</v>
      </c>
      <c r="G3" s="43" t="s">
        <v>47</v>
      </c>
      <c r="H3" s="43" t="s">
        <v>48</v>
      </c>
      <c r="I3" s="43" t="s">
        <v>49</v>
      </c>
      <c r="J3" s="43" t="s">
        <v>50</v>
      </c>
      <c r="K3" s="40" t="s">
        <v>14</v>
      </c>
      <c r="L3" s="40" t="s">
        <v>15</v>
      </c>
      <c r="M3" s="7"/>
      <c r="N3" s="7"/>
      <c r="O3" s="7"/>
      <c r="P3" s="7"/>
      <c r="Q3" s="7"/>
      <c r="R3" s="7"/>
      <c r="S3" s="7"/>
    </row>
    <row r="4" spans="1:19" ht="14.25" x14ac:dyDescent="0.2">
      <c r="A4" s="39"/>
      <c r="B4" s="40"/>
      <c r="C4" s="64"/>
      <c r="D4" s="42"/>
      <c r="E4" s="42"/>
      <c r="F4" s="44"/>
      <c r="G4" s="44"/>
      <c r="H4" s="44"/>
      <c r="I4" s="44"/>
      <c r="J4" s="44"/>
      <c r="K4" s="40"/>
      <c r="L4" s="40"/>
      <c r="M4" s="7"/>
      <c r="N4" s="7"/>
      <c r="O4" s="7"/>
      <c r="P4" s="7"/>
      <c r="Q4" s="7"/>
      <c r="R4" s="7"/>
      <c r="S4" s="7"/>
    </row>
    <row r="5" spans="1:19" ht="14.25" x14ac:dyDescent="0.2">
      <c r="A5" s="11" t="s">
        <v>16</v>
      </c>
      <c r="B5" s="12">
        <f>SUMIF('Sprint Backlog'!C:C,"=Izaquiel",'Sprint Backlog'!D:D)</f>
        <v>11.899999999999999</v>
      </c>
      <c r="C5" s="13">
        <f t="shared" ref="C5:J5" si="1">B5-$B9</f>
        <v>10.412499999999998</v>
      </c>
      <c r="D5" s="13">
        <f t="shared" si="1"/>
        <v>8.9249999999999972</v>
      </c>
      <c r="E5" s="13">
        <f t="shared" si="1"/>
        <v>7.4374999999999973</v>
      </c>
      <c r="F5" s="13">
        <f t="shared" si="1"/>
        <v>5.9499999999999975</v>
      </c>
      <c r="G5" s="13">
        <f t="shared" si="1"/>
        <v>4.4624999999999977</v>
      </c>
      <c r="H5" s="13">
        <f t="shared" si="1"/>
        <v>2.9749999999999979</v>
      </c>
      <c r="I5" s="13">
        <f t="shared" si="1"/>
        <v>1.487499999999998</v>
      </c>
      <c r="J5" s="13">
        <f t="shared" si="1"/>
        <v>-1.7763568394002505E-15</v>
      </c>
      <c r="K5" s="13">
        <f>SUM(C5:J5)</f>
        <v>41.649999999999977</v>
      </c>
      <c r="L5" s="13">
        <f>K5/A$3</f>
        <v>5.2062499999999972</v>
      </c>
      <c r="M5" s="7"/>
      <c r="N5" s="7"/>
      <c r="O5" s="7"/>
      <c r="P5" s="7"/>
      <c r="Q5" s="7"/>
      <c r="R5" s="7"/>
      <c r="S5" s="7"/>
    </row>
    <row r="6" spans="1:19" ht="14.25" x14ac:dyDescent="0.2">
      <c r="A6" s="11" t="s">
        <v>17</v>
      </c>
      <c r="B6" s="12">
        <f>B5</f>
        <v>11.899999999999999</v>
      </c>
      <c r="C6" s="13">
        <f t="shared" ref="C6:J6" si="2">B6-C9</f>
        <v>11.899999999999999</v>
      </c>
      <c r="D6" s="13">
        <f t="shared" si="2"/>
        <v>11.899999999999999</v>
      </c>
      <c r="E6" s="13">
        <f t="shared" si="2"/>
        <v>11.899999999999999</v>
      </c>
      <c r="F6" s="13">
        <f t="shared" si="2"/>
        <v>11.899999999999999</v>
      </c>
      <c r="G6" s="13">
        <f t="shared" si="2"/>
        <v>11.899999999999999</v>
      </c>
      <c r="H6" s="13">
        <f t="shared" si="2"/>
        <v>7.6999999999999984</v>
      </c>
      <c r="I6" s="13">
        <f t="shared" si="2"/>
        <v>3.1999999999999984</v>
      </c>
      <c r="J6" s="13">
        <f t="shared" si="2"/>
        <v>0</v>
      </c>
      <c r="K6" s="13">
        <f>SUM(C6:J6)</f>
        <v>70.399999999999991</v>
      </c>
      <c r="L6" s="13">
        <f>K6/A$3</f>
        <v>8.7999999999999989</v>
      </c>
      <c r="M6" s="7"/>
      <c r="N6" s="7"/>
      <c r="O6" s="7"/>
      <c r="P6" s="7"/>
      <c r="Q6" s="7"/>
      <c r="R6" s="7"/>
      <c r="S6" s="7"/>
    </row>
    <row r="7" spans="1:19" ht="14.2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4.25" x14ac:dyDescent="0.2">
      <c r="A8" s="14" t="s">
        <v>3</v>
      </c>
      <c r="B8" s="15" t="s">
        <v>19</v>
      </c>
      <c r="C8" s="37" t="s">
        <v>26</v>
      </c>
      <c r="D8" s="37"/>
      <c r="E8" s="37"/>
      <c r="F8" s="37"/>
      <c r="G8" s="37"/>
      <c r="H8" s="37"/>
      <c r="I8" s="37"/>
      <c r="J8" s="37"/>
      <c r="K8" s="37"/>
      <c r="L8" s="37"/>
      <c r="M8" s="7"/>
      <c r="N8" s="7"/>
      <c r="O8" s="7"/>
      <c r="P8" s="7"/>
      <c r="Q8" s="7"/>
      <c r="R8" s="7"/>
      <c r="S8" s="7"/>
    </row>
    <row r="9" spans="1:19" ht="14.25" x14ac:dyDescent="0.2">
      <c r="A9" s="1" t="s">
        <v>21</v>
      </c>
      <c r="B9" s="16">
        <f>B5/A3</f>
        <v>1.4874999999999998</v>
      </c>
      <c r="C9" s="16">
        <f t="shared" ref="C9:L9" si="3">SUM(C10:C30)</f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6">
        <f t="shared" si="3"/>
        <v>4.2</v>
      </c>
      <c r="I9" s="16">
        <f t="shared" si="3"/>
        <v>4.5</v>
      </c>
      <c r="J9" s="16">
        <f t="shared" si="3"/>
        <v>3.2</v>
      </c>
      <c r="K9" s="16">
        <f t="shared" si="3"/>
        <v>11.899999999999999</v>
      </c>
      <c r="L9" s="16">
        <f t="shared" si="3"/>
        <v>1.4874999999999998</v>
      </c>
      <c r="M9" s="7"/>
      <c r="N9" s="7"/>
      <c r="O9" s="7"/>
      <c r="P9" s="7"/>
      <c r="Q9" s="7"/>
      <c r="R9" s="7"/>
      <c r="S9" s="7"/>
    </row>
    <row r="10" spans="1:19" ht="23.85" customHeight="1" x14ac:dyDescent="0.2">
      <c r="A10" s="46" t="s">
        <v>51</v>
      </c>
      <c r="B10" s="47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f>SUM(C10:J10)</f>
        <v>0</v>
      </c>
      <c r="L10" s="13">
        <f>K10/A$3</f>
        <v>0</v>
      </c>
      <c r="M10" s="7"/>
      <c r="N10" s="7"/>
      <c r="O10" s="7"/>
      <c r="P10" s="7"/>
      <c r="Q10" s="7"/>
      <c r="R10" s="7"/>
      <c r="S10" s="7"/>
    </row>
    <row r="11" spans="1:19" ht="19.5" customHeight="1" x14ac:dyDescent="0.2">
      <c r="A11" s="49" t="s">
        <v>31</v>
      </c>
      <c r="B11" s="50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4.2</v>
      </c>
      <c r="I11" s="13">
        <v>4.5</v>
      </c>
      <c r="J11" s="13">
        <v>0</v>
      </c>
      <c r="K11" s="13">
        <f>SUM(C11:J11)</f>
        <v>8.6999999999999993</v>
      </c>
      <c r="L11" s="13">
        <f>K11/A$3</f>
        <v>1.0874999999999999</v>
      </c>
      <c r="M11" s="7"/>
      <c r="N11" s="7"/>
      <c r="O11" s="7"/>
      <c r="P11" s="7"/>
      <c r="Q11" s="7"/>
      <c r="R11" s="7"/>
      <c r="S11" s="7"/>
    </row>
    <row r="12" spans="1:19" ht="23.25" customHeight="1" x14ac:dyDescent="0.2">
      <c r="A12" s="51" t="s">
        <v>37</v>
      </c>
      <c r="B12" s="51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3.2</v>
      </c>
      <c r="K12" s="13">
        <f>SUM(C12:J12)</f>
        <v>3.2</v>
      </c>
      <c r="L12" s="13">
        <f>K12/A$3</f>
        <v>0.4</v>
      </c>
      <c r="M12" s="7"/>
      <c r="N12" s="7"/>
      <c r="O12" s="7"/>
      <c r="P12" s="7"/>
      <c r="Q12" s="7"/>
      <c r="R12" s="7"/>
      <c r="S12" s="7"/>
    </row>
    <row r="13" spans="1:19" ht="13.9" customHeight="1" x14ac:dyDescent="0.2">
      <c r="A13" s="7"/>
      <c r="B13" s="7"/>
      <c r="C13" s="7"/>
      <c r="D13" s="7"/>
      <c r="E13" s="7"/>
      <c r="F13" s="7"/>
      <c r="G13" s="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8">
    <mergeCell ref="C8:L8"/>
    <mergeCell ref="A10:B10"/>
    <mergeCell ref="A11:B11"/>
    <mergeCell ref="A12:B12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5:L96 K10:L12">
    <cfRule type="expression" dxfId="13" priority="12">
      <formula>LEN(TRIM(C10))=0</formula>
    </cfRule>
  </conditionalFormatting>
  <conditionalFormatting sqref="C15:L96 K10:L12">
    <cfRule type="cellIs" dxfId="12" priority="13" operator="equal">
      <formula>0</formula>
    </cfRule>
  </conditionalFormatting>
  <conditionalFormatting sqref="C15:L96 K10:L12">
    <cfRule type="cellIs" dxfId="11" priority="14" operator="notEqual">
      <formula>0</formula>
    </cfRule>
  </conditionalFormatting>
  <conditionalFormatting sqref="A15:B96">
    <cfRule type="expression" dxfId="10" priority="15">
      <formula>LEN(TRIM(A15))=0</formula>
    </cfRule>
  </conditionalFormatting>
  <conditionalFormatting sqref="A15:B96">
    <cfRule type="notContainsText" dxfId="9" priority="16" operator="notContains" text="9875894754())("/>
  </conditionalFormatting>
  <conditionalFormatting sqref="C10:J12">
    <cfRule type="expression" dxfId="8" priority="5">
      <formula>LEN(TRIM(C10))=0</formula>
    </cfRule>
  </conditionalFormatting>
  <conditionalFormatting sqref="C10:J12">
    <cfRule type="cellIs" dxfId="7" priority="6" operator="equal">
      <formula>0</formula>
    </cfRule>
  </conditionalFormatting>
  <conditionalFormatting sqref="C10:J12">
    <cfRule type="cellIs" dxfId="6" priority="7" operator="notEqual">
      <formula>0</formula>
    </cfRule>
  </conditionalFormatting>
  <conditionalFormatting sqref="A10:B12">
    <cfRule type="expression" dxfId="3" priority="1">
      <formula>LEN(TRIM(A10))=0</formula>
    </cfRule>
  </conditionalFormatting>
  <conditionalFormatting sqref="A10:B12">
    <cfRule type="notContainsText" dxfId="1" priority="2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Ivo</vt:lpstr>
      <vt:lpstr>Izaquiel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2016-10-18T12:28:42Z</dcterms:modified>
  <dc:language>pt-BR</dc:language>
</cp:coreProperties>
</file>