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SI\4-Periodo\PDS\SistemaC\SistemaC\Sprint 8\"/>
    </mc:Choice>
  </mc:AlternateContent>
  <bookViews>
    <workbookView xWindow="0" yWindow="0" windowWidth="20490" windowHeight="7755" tabRatio="990"/>
  </bookViews>
  <sheets>
    <sheet name="Product Backlog" sheetId="1" r:id="rId1"/>
    <sheet name="Product Burndown" sheetId="2" r:id="rId2"/>
    <sheet name="Lista de tarefas" sheetId="3" r:id="rId3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36" i="1" l="1"/>
  <c r="D136" i="1" l="1"/>
  <c r="C9" i="2" l="1"/>
  <c r="L9" i="2" l="1"/>
  <c r="K9" i="2"/>
  <c r="J9" i="2"/>
  <c r="I9" i="2"/>
  <c r="H9" i="2"/>
  <c r="G9" i="2"/>
  <c r="F9" i="2"/>
  <c r="E9" i="2"/>
  <c r="D9" i="2"/>
  <c r="B6" i="2"/>
  <c r="E5" i="2"/>
  <c r="F5" i="2" s="1"/>
  <c r="G5" i="2" s="1"/>
  <c r="H5" i="2" s="1"/>
  <c r="I5" i="2" s="1"/>
  <c r="J5" i="2" s="1"/>
  <c r="K5" i="2" s="1"/>
  <c r="L5" i="2" s="1"/>
  <c r="D5" i="2"/>
  <c r="C5" i="2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<sst xmlns="http://schemas.openxmlformats.org/spreadsheetml/2006/main" count="215" uniqueCount="192">
  <si>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</si>
  <si>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</si>
  <si>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</si>
  <si>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</si>
  <si>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</si>
  <si>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</si>
  <si>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</si>
  <si>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</si>
  <si>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Médio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</si>
  <si>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</si>
  <si>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</si>
  <si>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</si>
  <si>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</si>
  <si>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</si>
  <si>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</si>
  <si>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</si>
  <si>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</si>
  <si>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</si>
  <si>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</si>
  <si>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</si>
  <si>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</si>
  <si>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</si>
  <si>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</si>
  <si>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</si>
  <si>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</si>
  <si>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</si>
  <si>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</si>
  <si>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</si>
  <si>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</si>
  <si>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</si>
  <si>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</si>
  <si>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</si>
  <si>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</si>
  <si>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</si>
  <si>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</si>
  <si>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</si>
  <si>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</si>
  <si>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</si>
  <si>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</si>
  <si>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</si>
  <si>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Criação de telas</t>
  </si>
  <si>
    <t>Implementar parte gráfica do sistema.</t>
  </si>
  <si>
    <t>Cadastro paciente</t>
  </si>
  <si>
    <t>Cadastro funcionario</t>
  </si>
  <si>
    <t>Agendamento</t>
  </si>
  <si>
    <t>Prontuario</t>
  </si>
  <si>
    <t>Busca paciente</t>
  </si>
  <si>
    <t>Busca funcionario</t>
  </si>
  <si>
    <t>Menu</t>
  </si>
  <si>
    <t>Cadastro de paciente</t>
  </si>
  <si>
    <t>Implementar parte funcional do cadastro de paciente</t>
  </si>
  <si>
    <t>Criação Classe Pessoa</t>
  </si>
  <si>
    <t>Criação Classe Paciente</t>
  </si>
  <si>
    <t>Programar métodos</t>
  </si>
  <si>
    <t>Criação Classe Prontuário</t>
  </si>
  <si>
    <t>Levantamento de requisitos</t>
  </si>
  <si>
    <t>Documentação de requisitos</t>
  </si>
  <si>
    <t>Diagramação de caso de uso</t>
  </si>
  <si>
    <t>Diagrama de classe</t>
  </si>
  <si>
    <t>Funcionalidades que o sistema deve oferecer ao usuário.</t>
  </si>
  <si>
    <t>Documentar todos os requisitos do sistema</t>
  </si>
  <si>
    <t>Criação do diagrama de caso de uso</t>
  </si>
  <si>
    <t>Criação do diagrama de classe</t>
  </si>
  <si>
    <t>Listar todos os requisitos do sistema</t>
  </si>
  <si>
    <t xml:space="preserve">Definição de requisitos funcionais e não-funcionais </t>
  </si>
  <si>
    <t>Identificação de classes do sistema e seus relacionamentos</t>
  </si>
  <si>
    <t xml:space="preserve">Criar atores e seus comportamentos no sistema </t>
  </si>
  <si>
    <t>Módulo cadastro de funcionário</t>
  </si>
  <si>
    <t>Módulo Busca de Paciente</t>
  </si>
  <si>
    <t>Módulo Busca de Funcionário</t>
  </si>
  <si>
    <t>Módulo Agendamento</t>
  </si>
  <si>
    <t>Integração de módulos</t>
  </si>
  <si>
    <t>Implementação de metódos</t>
  </si>
  <si>
    <t>Tratamento de exceções</t>
  </si>
  <si>
    <t>Codificação e testes dos módulos cadastro de paciente e funcionário</t>
  </si>
  <si>
    <t>Codificação e testes dos módulos busca de funcionário, paciente e agendamento</t>
  </si>
  <si>
    <t>Códificação de métodos e tratamento de exceções do módulo</t>
  </si>
  <si>
    <t xml:space="preserve">Integração, teste e correção de possiveis erros nos módulos desenvolvidos </t>
  </si>
  <si>
    <t>Reajuste de código</t>
  </si>
  <si>
    <t>Módulo Calendário</t>
  </si>
  <si>
    <t>Estudo da biblioteca JCalendar</t>
  </si>
  <si>
    <t xml:space="preserve">Implementação gráfica do JDateChooser e seus eventos </t>
  </si>
  <si>
    <t>Integrar busca de paciente</t>
  </si>
  <si>
    <t>Inserção de busca de funcionário</t>
  </si>
  <si>
    <t>Inserção de metodos para busca de data</t>
  </si>
  <si>
    <t>Tratamento de exceção para busca de hora</t>
  </si>
  <si>
    <t>Reajuste de agendamento</t>
  </si>
  <si>
    <t>Tratamento de exceção do campo rg da tela cadastro de paciente</t>
  </si>
  <si>
    <t>Tratamento de exceção do campo rg da tela cadastro de funcionário</t>
  </si>
  <si>
    <t>Busca de bibliotecas e estudo destas, para implementação no sistema.</t>
  </si>
  <si>
    <t>Codificação de métodos e tratamento de exceções do módulo</t>
  </si>
  <si>
    <t>Correção de erros encontrados após a entrega da Sprint anterior</t>
  </si>
  <si>
    <t>Atualização de documentação</t>
  </si>
  <si>
    <t>Inclusão de funcionalidades</t>
  </si>
  <si>
    <t>Módulo agendamento</t>
  </si>
  <si>
    <t>InternalFrame</t>
  </si>
  <si>
    <t>Atualizar requisitos</t>
  </si>
  <si>
    <t>Atualizar diagrama de caso de uso</t>
  </si>
  <si>
    <t>Atualizar diagrama de classe</t>
  </si>
  <si>
    <t>Inserção de busca de paciente na tela de agendamento</t>
  </si>
  <si>
    <t>Inserção de busca de funcionário na tela de agendamento</t>
  </si>
  <si>
    <t>Inserção de campos de endereço na tela de cadastro de paciente</t>
  </si>
  <si>
    <t>Implementação de métodos de controle de data e horário no agendamento</t>
  </si>
  <si>
    <t>Tratamento de exceção no horário de agendamento de consultas</t>
  </si>
  <si>
    <t>Estudo da funcionalidade</t>
  </si>
  <si>
    <t>Implemetação da funcionalidade nas telas internas do sistema</t>
  </si>
  <si>
    <t>Implementar novas funcionálidades no sistema</t>
  </si>
  <si>
    <t>Correção de bugs e tratamento de exceções</t>
  </si>
  <si>
    <t>Integração de funcionalidade ao sistema</t>
  </si>
  <si>
    <t>Inserção de JComboBox com dados de cidades e estados nas telas de cadastro</t>
  </si>
  <si>
    <t>Atualização MVC</t>
  </si>
  <si>
    <t>Módulo Prontuário</t>
  </si>
  <si>
    <t>Tela de login</t>
  </si>
  <si>
    <t>Integração com o BD</t>
  </si>
  <si>
    <t>Consultas</t>
  </si>
  <si>
    <t>Atualização da documentação</t>
  </si>
  <si>
    <t>Mudança de métodos das telas de cadastro para classe funcionário</t>
  </si>
  <si>
    <t>Mudança de métodos das telas de busca para classe funcionário</t>
  </si>
  <si>
    <t>Implementação gráfica da tela prontuário</t>
  </si>
  <si>
    <t>Métodos de busca de prontuário</t>
  </si>
  <si>
    <t>Métodos de alteração de prontuário</t>
  </si>
  <si>
    <t>Métodos de salvar prontuário</t>
  </si>
  <si>
    <t>Integração com agendamento</t>
  </si>
  <si>
    <t>Implementação gráfica</t>
  </si>
  <si>
    <t>Implementação de métodos</t>
  </si>
  <si>
    <t>Diagrama Entidade Relacionamento</t>
  </si>
  <si>
    <t>Criação do banco, tabelas e atributos do banco</t>
  </si>
  <si>
    <t xml:space="preserve">Estudo da biblioteca </t>
  </si>
  <si>
    <t>Conexão do banco com o eclipse</t>
  </si>
  <si>
    <t>Métodos de inserção de pacientes</t>
  </si>
  <si>
    <t>Métodos de inserção de funcionarios</t>
  </si>
  <si>
    <t>Métodos de remoção de pacientes</t>
  </si>
  <si>
    <t>Métodos de remoção de funcionarios</t>
  </si>
  <si>
    <t>Métodos de busca de pacientes</t>
  </si>
  <si>
    <t>Métodos de busca de funcionários</t>
  </si>
  <si>
    <t>Implementar parte gráfica da tela consulta de agendamentos</t>
  </si>
  <si>
    <t>Implementar métodos de consultas de agendamentos</t>
  </si>
  <si>
    <t xml:space="preserve">Exibir consultas do data atual na tela </t>
  </si>
  <si>
    <t>Mudança de métodos para suas classes, de modo a respeitar o padrão de projeto utilizado</t>
  </si>
  <si>
    <t>Implementação de métodos de busca e alteração de prontuários.</t>
  </si>
  <si>
    <t>Implementação gráfica e funcional da tela de login do sistema.</t>
  </si>
  <si>
    <t>Estudo, diagramação e implementação de métodos de inserção, remoção e busca de pacientes e funcionários</t>
  </si>
  <si>
    <t>Implementação gráfica e funcional da tela de consulta de agendamentos</t>
  </si>
  <si>
    <t>Atualização de modificações feitas no projeto durante a Sprint</t>
  </si>
  <si>
    <t>,</t>
  </si>
  <si>
    <t>Melhoramento do Módulo Prontuário</t>
  </si>
  <si>
    <t>Tela de Informações do paciente</t>
  </si>
  <si>
    <t>Análise do projeto</t>
  </si>
  <si>
    <t>Remoção de classes desnecessárias</t>
  </si>
  <si>
    <t>Inserção de métodos e atributos</t>
  </si>
  <si>
    <t>Melhoramento na codificação de busca de prontuário</t>
  </si>
  <si>
    <t>Melhoramento codificação de alteração de prontuário</t>
  </si>
  <si>
    <t>Inserção de atributos na classe protuário</t>
  </si>
  <si>
    <t>Mudança nos métodos de acesso ao prontuário</t>
  </si>
  <si>
    <t>Melhoramento na integração com agendamento</t>
  </si>
  <si>
    <t>Analise do banco de dados</t>
  </si>
  <si>
    <t>Recriação do banco de dados</t>
  </si>
  <si>
    <t>Criação de diagramas do banco de dados</t>
  </si>
  <si>
    <t>Criação de script para esquema do banco de dados</t>
  </si>
  <si>
    <t>Criação de método cadastro de paciente</t>
  </si>
  <si>
    <t>Criação de método consulta de paciente</t>
  </si>
  <si>
    <t>Criação de método alteração de paciente</t>
  </si>
  <si>
    <t>Teste de inserção e consulta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</si>
  <si>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</si>
  <si>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</si>
  <si>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</si>
  <si>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</si>
  <si>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Criação de método cadastro de agenda</t>
  </si>
  <si>
    <t>Criação de método consulta de agenda</t>
  </si>
  <si>
    <t>Criação de método alteração de agenda</t>
  </si>
  <si>
    <t>Teste de inserção e consulta de agenda</t>
  </si>
  <si>
    <t>Criação de método para criação de prontuário de atendimento</t>
  </si>
  <si>
    <t>Criação de método para consulta de prontuário de atendimento</t>
  </si>
  <si>
    <t>Criação de método para alteração de prontuário de atendimento</t>
  </si>
  <si>
    <t>Teste de inserção de consulta de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</si>
  <si>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</si>
  <si>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</si>
  <si>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</si>
  <si>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</si>
  <si>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alteração de paciente</t>
  </si>
  <si>
    <t>Integração com a funcionalidade de alteração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</si>
  <si>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</si>
  <si>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</si>
  <si>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</si>
  <si>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</si>
  <si>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Implementação de métodos e atributos</t>
  </si>
  <si>
    <t>Integração com o sistema</t>
  </si>
  <si>
    <t>Atualizar diagrama de entidade relacionamento</t>
  </si>
  <si>
    <t>Melhoramento de funcionalidades</t>
  </si>
  <si>
    <t>Alterações de métodos</t>
  </si>
  <si>
    <t>Testes e implementações</t>
  </si>
  <si>
    <t>Codificação de métodos e parte gráfica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</si>
</sst>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20" x14ac:knownFonts="1">
    <font>
      <sz val="10"/>
      <color rgb="FF000000"/>
      <name val="Arial"/>
      <family val="2"/>
      <charset val="1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2"/>
      <name val="Cambria"/>
      <family val="1"/>
      <charset val="1"/>
    </font>
    <font>
      <sz val="14"/>
      <color rgb="FF000000"/>
      <name val="Cambria"/>
      <family val="1"/>
      <charset val="1"/>
    </font>
    <font>
      <sz val="14"/>
      <name val="Cambria"/>
      <family val="1"/>
      <charset val="1"/>
    </font>
    <font>
      <sz val="10"/>
      <name val="Cambria"/>
      <family val="1"/>
    </font>
    <font>
      <sz val="14"/>
      <name val="Cambria"/>
      <family val="1"/>
    </font>
    <font>
      <b/>
      <u/>
      <sz val="10"/>
      <name val="Cambria"/>
      <family val="1"/>
      <charset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2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DBEEF4"/>
        <bgColor rgb="FFCCFFFF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" fontId="4" fillId="0" borderId="2" xfId="0" applyNumberFormat="1" applyFont="1" applyBorder="1" applyAlignment="1">
      <alignment horizontal="center" vertical="center"/>
    </xf>
    <xf numFmtId="0" fontId="2" fillId="0" borderId="0" xfId="0" applyFont="1"/>
    <xf numFmtId="1" fontId="9" fillId="6" borderId="6" xfId="0" applyNumberFormat="1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4" fontId="4" fillId="7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7" fillId="5" borderId="2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8" borderId="2" xfId="0" applyFont="1" applyFill="1" applyBorder="1" applyAlignment="1">
      <alignment vertical="center" wrapText="1"/>
    </xf>
    <xf numFmtId="0" fontId="6" fillId="9" borderId="2" xfId="0" applyFont="1" applyFill="1" applyBorder="1" applyAlignment="1">
      <alignment vertical="center" wrapText="1"/>
    </xf>
    <xf numFmtId="0" fontId="6" fillId="1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0" fillId="0" borderId="0" xfId="0" applyFont="1"/>
    <xf numFmtId="2" fontId="6" fillId="8" borderId="2" xfId="0" applyNumberFormat="1" applyFont="1" applyFill="1" applyBorder="1" applyAlignment="1">
      <alignment horizontal="center" vertical="center"/>
    </xf>
    <xf numFmtId="2" fontId="6" fillId="1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7" fillId="10" borderId="2" xfId="0" applyFont="1" applyFill="1" applyBorder="1" applyAlignment="1">
      <alignment horizontal="left" vertical="center"/>
    </xf>
    <xf numFmtId="0" fontId="14" fillId="8" borderId="2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vertical="center" wrapText="1"/>
    </xf>
    <xf numFmtId="0" fontId="18" fillId="0" borderId="0" xfId="0" applyFont="1"/>
    <xf numFmtId="0" fontId="18" fillId="0" borderId="2" xfId="0" applyFont="1" applyBorder="1"/>
    <xf numFmtId="0" fontId="18" fillId="0" borderId="0" xfId="0" applyFont="1" applyFill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1" fillId="0" borderId="2" xfId="0" applyFont="1" applyBorder="1" applyAlignment="1">
      <alignment vertical="center"/>
    </xf>
    <xf numFmtId="0" fontId="18" fillId="0" borderId="6" xfId="0" applyFont="1" applyFill="1" applyBorder="1"/>
    <xf numFmtId="0" fontId="14" fillId="8" borderId="6" xfId="0" applyFont="1" applyFill="1" applyBorder="1" applyAlignment="1">
      <alignment vertical="center" wrapText="1"/>
    </xf>
    <xf numFmtId="0" fontId="0" fillId="0" borderId="2" xfId="0" applyBorder="1" applyAlignment="1"/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Ideal</c:v>
          </c:tx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Real</c:v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Burndown'!$B$6:$L$6</c:f>
              <c:numCache>
                <c:formatCode>#,##0.00</c:formatCode>
                <c:ptCount val="11"/>
                <c:pt idx="0" formatCode="General">
                  <c:v>500</c:v>
                </c:pt>
                <c:pt idx="1">
                  <c:v>461</c:v>
                </c:pt>
                <c:pt idx="2">
                  <c:v>425</c:v>
                </c:pt>
                <c:pt idx="3">
                  <c:v>425</c:v>
                </c:pt>
                <c:pt idx="4">
                  <c:v>392.07</c:v>
                </c:pt>
                <c:pt idx="5">
                  <c:v>356.16999999999996</c:v>
                </c:pt>
                <c:pt idx="6">
                  <c:v>318.46999999999997</c:v>
                </c:pt>
                <c:pt idx="7">
                  <c:v>271.27</c:v>
                </c:pt>
                <c:pt idx="8">
                  <c:v>226.51999999999998</c:v>
                </c:pt>
                <c:pt idx="9">
                  <c:v>226.51999999999998</c:v>
                </c:pt>
                <c:pt idx="10">
                  <c:v>226.51999999999998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0-4133-9E8D-B78F07D7B8C2}"/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 xmlns:c16r2="http://schemas.microsoft.com/office/drawing/2015/06/chart" xmlns:c16="http://schemas.microsoft.com/office/drawing/2014/chart"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45197920"/>
        <c:axId val="245198312"/>
      </c:lineChart>
      <c:catAx>
        <c:axId val="24519792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45198312"/>
        <c:crosses val="autoZero"/>
        <c:auto val="1"/>
        <c:lblAlgn val="ctr"/>
        <c:lblOffset val="100"/>
        <c:noMultiLvlLbl val="1"/>
      </c:catAx>
      <c:valAx>
        <c:axId val="24519831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4519792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7"/>
  <sheetViews>
    <sheetView showGridLines="0" tabSelected="1" topLeftCell="C121" zoomScaleNormal="100" workbookViewId="0">
      <selection activeCell="I75" sqref="I75"/>
    </sheetView>
  </sheetViews>
  <sheetFormatPr defaultRowHeight="12.75" x14ac:dyDescent="0.2"/>
  <cols>
    <col min="1" max="1" width="40" bestFit="1" customWidth="1"/>
    <col min="2" max="2" width="77.5703125" bestFit="1" customWidth="1"/>
    <col min="3" max="3" width="59.855468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56" t="s">
        <v>0</v>
      </c>
      <c r="B1" s="56"/>
      <c r="C1" s="56"/>
      <c r="D1" s="56"/>
      <c r="E1" s="56"/>
      <c r="F1" s="5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4.25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25" x14ac:dyDescent="0.2">
      <c r="A3" s="3" t="s">
        <v>7</v>
      </c>
      <c r="B3" s="3"/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25" customHeight="1" x14ac:dyDescent="0.2">
      <c r="A4" s="30" t="s">
        <v>55</v>
      </c>
      <c r="B4" s="32" t="s">
        <v>59</v>
      </c>
      <c r="C4" s="33" t="s">
        <v>63</v>
      </c>
      <c r="D4" s="34">
        <v>9</v>
      </c>
      <c r="E4" s="34">
        <v>9</v>
      </c>
      <c r="F4" s="29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8" x14ac:dyDescent="0.2">
      <c r="A5" s="30" t="s">
        <v>56</v>
      </c>
      <c r="B5" s="32" t="s">
        <v>60</v>
      </c>
      <c r="C5" s="33" t="s">
        <v>64</v>
      </c>
      <c r="D5" s="34">
        <v>10</v>
      </c>
      <c r="E5" s="34">
        <v>10</v>
      </c>
      <c r="F5" s="29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8" x14ac:dyDescent="0.2">
      <c r="A6" s="30" t="s">
        <v>57</v>
      </c>
      <c r="B6" s="32" t="s">
        <v>61</v>
      </c>
      <c r="C6" s="33" t="s">
        <v>66</v>
      </c>
      <c r="D6" s="34">
        <v>10</v>
      </c>
      <c r="E6" s="34">
        <v>10</v>
      </c>
      <c r="F6" s="29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8" x14ac:dyDescent="0.2">
      <c r="A7" s="31" t="s">
        <v>58</v>
      </c>
      <c r="B7" s="32" t="s">
        <v>62</v>
      </c>
      <c r="C7" s="33" t="s">
        <v>65</v>
      </c>
      <c r="D7" s="34">
        <v>10</v>
      </c>
      <c r="E7" s="34">
        <v>10</v>
      </c>
      <c r="F7" s="29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7.25" customHeight="1" x14ac:dyDescent="0.2">
      <c r="A8" s="57" t="s">
        <v>40</v>
      </c>
      <c r="B8" s="58" t="s">
        <v>41</v>
      </c>
      <c r="C8" s="22" t="s">
        <v>42</v>
      </c>
      <c r="D8" s="27">
        <v>3</v>
      </c>
      <c r="E8" s="5">
        <v>3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6.5" customHeight="1" x14ac:dyDescent="0.2">
      <c r="A9" s="57"/>
      <c r="B9" s="59"/>
      <c r="C9" s="23" t="s">
        <v>43</v>
      </c>
      <c r="D9" s="27">
        <v>3</v>
      </c>
      <c r="E9" s="5">
        <v>3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6.5" customHeight="1" x14ac:dyDescent="0.2">
      <c r="A10" s="57"/>
      <c r="B10" s="59"/>
      <c r="C10" s="23" t="s">
        <v>44</v>
      </c>
      <c r="D10" s="27">
        <v>4</v>
      </c>
      <c r="E10" s="5">
        <v>4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6.5" customHeight="1" x14ac:dyDescent="0.2">
      <c r="A11" s="57"/>
      <c r="B11" s="59"/>
      <c r="C11" s="23" t="s">
        <v>45</v>
      </c>
      <c r="D11" s="27">
        <v>3</v>
      </c>
      <c r="E11" s="5">
        <v>3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6.5" customHeight="1" x14ac:dyDescent="0.2">
      <c r="A12" s="57"/>
      <c r="B12" s="59"/>
      <c r="C12" s="23" t="s">
        <v>46</v>
      </c>
      <c r="D12" s="27">
        <v>3</v>
      </c>
      <c r="E12" s="5">
        <v>3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6.5" customHeight="1" x14ac:dyDescent="0.2">
      <c r="A13" s="57"/>
      <c r="B13" s="59"/>
      <c r="C13" s="23" t="s">
        <v>47</v>
      </c>
      <c r="D13" s="27">
        <v>3</v>
      </c>
      <c r="E13" s="5">
        <v>3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customHeight="1" x14ac:dyDescent="0.2">
      <c r="A14" s="57"/>
      <c r="B14" s="60"/>
      <c r="C14" s="23" t="s">
        <v>48</v>
      </c>
      <c r="D14" s="27">
        <v>3</v>
      </c>
      <c r="E14" s="5">
        <v>3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4.25" x14ac:dyDescent="0.2">
      <c r="A15" s="53" t="s">
        <v>49</v>
      </c>
      <c r="B15" s="50" t="s">
        <v>50</v>
      </c>
      <c r="C15" s="23" t="s">
        <v>51</v>
      </c>
      <c r="D15" s="27">
        <v>1</v>
      </c>
      <c r="E15" s="5">
        <v>1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4.25" x14ac:dyDescent="0.2">
      <c r="A16" s="54"/>
      <c r="B16" s="52"/>
      <c r="C16" s="24" t="s">
        <v>52</v>
      </c>
      <c r="D16" s="28">
        <v>1</v>
      </c>
      <c r="E16" s="5">
        <v>1</v>
      </c>
      <c r="F16" s="6">
        <v>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54"/>
      <c r="B17" s="52"/>
      <c r="C17" s="24" t="s">
        <v>54</v>
      </c>
      <c r="D17" s="28">
        <v>3</v>
      </c>
      <c r="E17" s="5">
        <v>3</v>
      </c>
      <c r="F17" s="6">
        <v>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55"/>
      <c r="B18" s="51"/>
      <c r="C18" s="25" t="s">
        <v>53</v>
      </c>
      <c r="D18" s="28">
        <v>9</v>
      </c>
      <c r="E18" s="5">
        <v>9</v>
      </c>
      <c r="F18" s="6">
        <v>2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customHeight="1" x14ac:dyDescent="0.2">
      <c r="A19" s="53" t="s">
        <v>67</v>
      </c>
      <c r="B19" s="50" t="s">
        <v>76</v>
      </c>
      <c r="C19" s="22" t="s">
        <v>72</v>
      </c>
      <c r="D19" s="35">
        <v>3.3</v>
      </c>
      <c r="E19" s="35">
        <v>3.3</v>
      </c>
      <c r="F19" s="6">
        <v>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customHeight="1" x14ac:dyDescent="0.2">
      <c r="A20" s="55"/>
      <c r="B20" s="51"/>
      <c r="C20" s="23" t="s">
        <v>73</v>
      </c>
      <c r="D20" s="35">
        <v>2.5</v>
      </c>
      <c r="E20" s="35">
        <v>2.5</v>
      </c>
      <c r="F20" s="6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customHeight="1" x14ac:dyDescent="0.2">
      <c r="A21" s="53" t="s">
        <v>68</v>
      </c>
      <c r="B21" s="50" t="s">
        <v>76</v>
      </c>
      <c r="C21" s="22" t="s">
        <v>72</v>
      </c>
      <c r="D21" s="35">
        <v>3</v>
      </c>
      <c r="E21" s="35">
        <v>3</v>
      </c>
      <c r="F21" s="6">
        <v>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customHeight="1" x14ac:dyDescent="0.2">
      <c r="A22" s="55"/>
      <c r="B22" s="51"/>
      <c r="C22" s="23" t="s">
        <v>73</v>
      </c>
      <c r="D22" s="35">
        <v>2.25</v>
      </c>
      <c r="E22" s="35">
        <v>2.25</v>
      </c>
      <c r="F22" s="6">
        <v>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customHeight="1" x14ac:dyDescent="0.2">
      <c r="A23" s="53" t="s">
        <v>69</v>
      </c>
      <c r="B23" s="50" t="s">
        <v>90</v>
      </c>
      <c r="C23" s="22" t="s">
        <v>72</v>
      </c>
      <c r="D23" s="35">
        <v>3.33</v>
      </c>
      <c r="E23" s="35">
        <v>3.33</v>
      </c>
      <c r="F23" s="6">
        <v>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2">
      <c r="A24" s="55"/>
      <c r="B24" s="51"/>
      <c r="C24" s="23" t="s">
        <v>73</v>
      </c>
      <c r="D24" s="35">
        <v>3</v>
      </c>
      <c r="E24" s="35">
        <v>3</v>
      </c>
      <c r="F24" s="6">
        <v>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2">
      <c r="A25" s="53" t="s">
        <v>70</v>
      </c>
      <c r="B25" s="50" t="s">
        <v>90</v>
      </c>
      <c r="C25" s="22" t="s">
        <v>72</v>
      </c>
      <c r="D25" s="35">
        <v>3.2</v>
      </c>
      <c r="E25" s="35">
        <v>3.2</v>
      </c>
      <c r="F25" s="6">
        <v>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18" customHeight="1" x14ac:dyDescent="0.2">
      <c r="A26" s="55"/>
      <c r="B26" s="51"/>
      <c r="C26" s="23" t="s">
        <v>73</v>
      </c>
      <c r="D26" s="35">
        <v>2.75</v>
      </c>
      <c r="E26" s="35">
        <v>2.75</v>
      </c>
      <c r="F26" s="6">
        <v>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18" customHeight="1" x14ac:dyDescent="0.2">
      <c r="A27" s="53" t="s">
        <v>71</v>
      </c>
      <c r="B27" s="61" t="s">
        <v>77</v>
      </c>
      <c r="C27" s="22" t="s">
        <v>74</v>
      </c>
      <c r="D27" s="35">
        <v>5.4</v>
      </c>
      <c r="E27" s="35">
        <v>5.4</v>
      </c>
      <c r="F27" s="6">
        <v>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5.5" x14ac:dyDescent="0.2">
      <c r="A28" s="55"/>
      <c r="B28" s="62"/>
      <c r="C28" s="22" t="s">
        <v>75</v>
      </c>
      <c r="D28" s="35">
        <v>4.2</v>
      </c>
      <c r="E28" s="35">
        <v>4.2</v>
      </c>
      <c r="F28" s="6">
        <v>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8" customHeight="1" x14ac:dyDescent="0.2">
      <c r="A29" s="50" t="s">
        <v>79</v>
      </c>
      <c r="B29" s="50" t="s">
        <v>89</v>
      </c>
      <c r="C29" s="33" t="s">
        <v>80</v>
      </c>
      <c r="D29" s="29">
        <v>4.25</v>
      </c>
      <c r="E29" s="29">
        <v>4.25</v>
      </c>
      <c r="F29" s="6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8" customHeight="1" x14ac:dyDescent="0.2">
      <c r="A30" s="51"/>
      <c r="B30" s="51"/>
      <c r="C30" s="38" t="s">
        <v>81</v>
      </c>
      <c r="D30" s="29">
        <v>3.5</v>
      </c>
      <c r="E30" s="29">
        <v>3.5</v>
      </c>
      <c r="F30" s="6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8" customHeight="1" x14ac:dyDescent="0.2">
      <c r="A31" s="50" t="s">
        <v>70</v>
      </c>
      <c r="B31" s="50" t="s">
        <v>90</v>
      </c>
      <c r="C31" s="39" t="s">
        <v>82</v>
      </c>
      <c r="D31" s="44">
        <v>4.2</v>
      </c>
      <c r="E31" s="43">
        <v>4.2</v>
      </c>
      <c r="F31" s="6">
        <v>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8" customHeight="1" x14ac:dyDescent="0.2">
      <c r="A32" s="52"/>
      <c r="B32" s="52"/>
      <c r="C32" s="40" t="s">
        <v>83</v>
      </c>
      <c r="D32" s="35">
        <v>4.5</v>
      </c>
      <c r="E32" s="35">
        <v>4.5</v>
      </c>
      <c r="F32" s="6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8" customHeight="1" x14ac:dyDescent="0.2">
      <c r="A33" s="52"/>
      <c r="B33" s="52"/>
      <c r="C33" s="41" t="s">
        <v>84</v>
      </c>
      <c r="D33" s="35">
        <v>5.75</v>
      </c>
      <c r="E33" s="35">
        <v>5.75</v>
      </c>
      <c r="F33" s="6">
        <v>5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8" customHeight="1" x14ac:dyDescent="0.2">
      <c r="A34" s="52"/>
      <c r="B34" s="52"/>
      <c r="C34" s="42" t="s">
        <v>85</v>
      </c>
      <c r="D34" s="35">
        <v>3.5</v>
      </c>
      <c r="E34" s="35">
        <v>3.5</v>
      </c>
      <c r="F34" s="6">
        <v>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8" customHeight="1" x14ac:dyDescent="0.2">
      <c r="A35" s="51"/>
      <c r="B35" s="51"/>
      <c r="C35" s="42" t="s">
        <v>86</v>
      </c>
      <c r="D35" s="35">
        <v>4.5</v>
      </c>
      <c r="E35" s="35">
        <v>4.5</v>
      </c>
      <c r="F35" s="6">
        <v>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8" customHeight="1" x14ac:dyDescent="0.2">
      <c r="A36" s="50" t="s">
        <v>78</v>
      </c>
      <c r="B36" s="50" t="s">
        <v>91</v>
      </c>
      <c r="C36" s="39" t="s">
        <v>87</v>
      </c>
      <c r="D36" s="35">
        <v>2.5</v>
      </c>
      <c r="E36" s="35">
        <v>2.5</v>
      </c>
      <c r="F36" s="6">
        <v>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4.25" x14ac:dyDescent="0.2">
      <c r="A37" s="51"/>
      <c r="B37" s="51"/>
      <c r="C37" s="39" t="s">
        <v>88</v>
      </c>
      <c r="D37" s="35">
        <v>3.2</v>
      </c>
      <c r="E37" s="35">
        <v>3.2</v>
      </c>
      <c r="F37" s="6">
        <v>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5.75" customHeight="1" x14ac:dyDescent="0.2">
      <c r="A38" s="63" t="s">
        <v>92</v>
      </c>
      <c r="B38" s="50"/>
      <c r="C38" s="33" t="s">
        <v>96</v>
      </c>
      <c r="D38" s="29">
        <v>3.2</v>
      </c>
      <c r="E38" s="29">
        <v>3.2</v>
      </c>
      <c r="F38" s="6">
        <v>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5.75" customHeight="1" x14ac:dyDescent="0.2">
      <c r="A39" s="64"/>
      <c r="B39" s="52"/>
      <c r="C39" s="38" t="s">
        <v>97</v>
      </c>
      <c r="D39" s="29">
        <v>3.5</v>
      </c>
      <c r="E39" s="29">
        <v>3.5</v>
      </c>
      <c r="F39" s="6">
        <v>6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5.75" customHeight="1" x14ac:dyDescent="0.2">
      <c r="A40" s="65"/>
      <c r="B40" s="51"/>
      <c r="C40" s="39" t="s">
        <v>98</v>
      </c>
      <c r="D40" s="29">
        <v>4</v>
      </c>
      <c r="E40" s="29">
        <v>4</v>
      </c>
      <c r="F40" s="6">
        <v>6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.75" customHeight="1" x14ac:dyDescent="0.2">
      <c r="A41" s="66" t="s">
        <v>93</v>
      </c>
      <c r="B41" s="50" t="s">
        <v>106</v>
      </c>
      <c r="C41" s="39" t="s">
        <v>99</v>
      </c>
      <c r="D41" s="44">
        <v>3.5</v>
      </c>
      <c r="E41" s="43">
        <v>3.5</v>
      </c>
      <c r="F41" s="6">
        <v>6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5.75" customHeight="1" x14ac:dyDescent="0.2">
      <c r="A42" s="67"/>
      <c r="B42" s="52"/>
      <c r="C42" s="39" t="s">
        <v>100</v>
      </c>
      <c r="D42" s="35">
        <v>2</v>
      </c>
      <c r="E42" s="35">
        <v>2</v>
      </c>
      <c r="F42" s="6">
        <v>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5.75" customHeight="1" x14ac:dyDescent="0.2">
      <c r="A43" s="67"/>
      <c r="B43" s="52"/>
      <c r="C43" s="41" t="s">
        <v>101</v>
      </c>
      <c r="D43" s="35">
        <v>2.25</v>
      </c>
      <c r="E43" s="35">
        <v>2.25</v>
      </c>
      <c r="F43" s="6">
        <v>6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5.75" customHeight="1" x14ac:dyDescent="0.2">
      <c r="A44" s="67"/>
      <c r="B44" s="52"/>
      <c r="C44" s="42" t="s">
        <v>101</v>
      </c>
      <c r="D44" s="35">
        <v>1</v>
      </c>
      <c r="E44" s="35">
        <v>1</v>
      </c>
      <c r="F44" s="6">
        <v>6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5.75" customHeight="1" x14ac:dyDescent="0.2">
      <c r="A45" s="68"/>
      <c r="B45" s="51"/>
      <c r="C45" s="41" t="s">
        <v>109</v>
      </c>
      <c r="D45" s="35">
        <v>4.5</v>
      </c>
      <c r="E45" s="35">
        <v>4.5</v>
      </c>
      <c r="F45" s="6">
        <v>6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15.75" customHeight="1" x14ac:dyDescent="0.2">
      <c r="A46" s="66" t="s">
        <v>94</v>
      </c>
      <c r="B46" s="50" t="s">
        <v>107</v>
      </c>
      <c r="C46" s="42" t="s">
        <v>102</v>
      </c>
      <c r="D46" s="35">
        <v>3</v>
      </c>
      <c r="E46" s="35">
        <v>3</v>
      </c>
      <c r="F46" s="6">
        <v>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5.75" customHeight="1" x14ac:dyDescent="0.2">
      <c r="A47" s="68"/>
      <c r="B47" s="51"/>
      <c r="C47" s="42" t="s">
        <v>103</v>
      </c>
      <c r="D47" s="35">
        <v>2.75</v>
      </c>
      <c r="E47" s="35">
        <v>2.75</v>
      </c>
      <c r="F47" s="6">
        <v>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5.75" customHeight="1" x14ac:dyDescent="0.2">
      <c r="A48" s="66" t="s">
        <v>95</v>
      </c>
      <c r="B48" s="50" t="s">
        <v>108</v>
      </c>
      <c r="C48" s="39" t="s">
        <v>104</v>
      </c>
      <c r="D48" s="35">
        <v>2</v>
      </c>
      <c r="E48" s="35">
        <v>2</v>
      </c>
      <c r="F48" s="6">
        <v>6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5.75" customHeight="1" x14ac:dyDescent="0.2">
      <c r="A49" s="68"/>
      <c r="B49" s="51"/>
      <c r="C49" s="39" t="s">
        <v>105</v>
      </c>
      <c r="D49" s="35">
        <v>6</v>
      </c>
      <c r="E49" s="35">
        <v>6</v>
      </c>
      <c r="F49" s="6">
        <v>6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5.75" customHeight="1" x14ac:dyDescent="0.2">
      <c r="A50" s="63" t="s">
        <v>110</v>
      </c>
      <c r="B50" s="61" t="s">
        <v>138</v>
      </c>
      <c r="C50" s="33" t="s">
        <v>116</v>
      </c>
      <c r="D50" s="29">
        <v>1</v>
      </c>
      <c r="E50" s="29">
        <v>1.5</v>
      </c>
      <c r="F50" s="6">
        <v>7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5.75" customHeight="1" x14ac:dyDescent="0.2">
      <c r="A51" s="64"/>
      <c r="B51" s="69"/>
      <c r="C51" s="38" t="s">
        <v>117</v>
      </c>
      <c r="D51" s="29">
        <v>1</v>
      </c>
      <c r="E51" s="29">
        <v>1</v>
      </c>
      <c r="F51" s="6">
        <v>7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5.75" customHeight="1" x14ac:dyDescent="0.2">
      <c r="A52" s="65"/>
      <c r="B52" s="62"/>
      <c r="C52" s="39" t="s">
        <v>144</v>
      </c>
      <c r="D52" s="29">
        <v>0.5</v>
      </c>
      <c r="E52" s="29">
        <v>1</v>
      </c>
      <c r="F52" s="6">
        <v>7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15.75" customHeight="1" x14ac:dyDescent="0.2">
      <c r="A53" s="66" t="s">
        <v>111</v>
      </c>
      <c r="B53" s="50" t="s">
        <v>139</v>
      </c>
      <c r="C53" s="39" t="s">
        <v>118</v>
      </c>
      <c r="D53" s="44">
        <v>1</v>
      </c>
      <c r="E53" s="44">
        <v>1.25</v>
      </c>
      <c r="F53" s="6">
        <v>7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5.75" customHeight="1" x14ac:dyDescent="0.2">
      <c r="A54" s="67"/>
      <c r="B54" s="52"/>
      <c r="C54" s="39" t="s">
        <v>119</v>
      </c>
      <c r="D54" s="35">
        <v>2</v>
      </c>
      <c r="E54" s="35">
        <v>2</v>
      </c>
      <c r="F54" s="6">
        <v>7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15.75" customHeight="1" x14ac:dyDescent="0.2">
      <c r="A55" s="67"/>
      <c r="B55" s="52"/>
      <c r="C55" s="41" t="s">
        <v>120</v>
      </c>
      <c r="D55" s="35">
        <v>2</v>
      </c>
      <c r="E55" s="35">
        <v>2</v>
      </c>
      <c r="F55" s="6">
        <v>7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5.75" customHeight="1" x14ac:dyDescent="0.2">
      <c r="A56" s="67"/>
      <c r="B56" s="52"/>
      <c r="C56" s="42" t="s">
        <v>121</v>
      </c>
      <c r="D56" s="35">
        <v>2</v>
      </c>
      <c r="E56" s="35">
        <v>1.7</v>
      </c>
      <c r="F56" s="6">
        <v>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 x14ac:dyDescent="0.2">
      <c r="A57" s="68"/>
      <c r="B57" s="51"/>
      <c r="C57" s="41" t="s">
        <v>122</v>
      </c>
      <c r="D57" s="35">
        <v>3</v>
      </c>
      <c r="E57" s="35">
        <v>2.5</v>
      </c>
      <c r="F57" s="6">
        <v>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5.75" customHeight="1" x14ac:dyDescent="0.2">
      <c r="A58" s="66" t="s">
        <v>112</v>
      </c>
      <c r="B58" s="50" t="s">
        <v>140</v>
      </c>
      <c r="C58" s="42" t="s">
        <v>123</v>
      </c>
      <c r="D58" s="35">
        <v>1</v>
      </c>
      <c r="E58" s="35">
        <v>1</v>
      </c>
      <c r="F58" s="6">
        <v>7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5.75" customHeight="1" x14ac:dyDescent="0.2">
      <c r="A59" s="68"/>
      <c r="B59" s="51"/>
      <c r="C59" s="42" t="s">
        <v>124</v>
      </c>
      <c r="D59" s="35">
        <v>3</v>
      </c>
      <c r="E59" s="35">
        <v>2.5</v>
      </c>
      <c r="F59" s="6">
        <v>7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5.75" customHeight="1" x14ac:dyDescent="0.2">
      <c r="A60" s="66" t="s">
        <v>113</v>
      </c>
      <c r="B60" s="61" t="s">
        <v>141</v>
      </c>
      <c r="C60" s="46" t="s">
        <v>125</v>
      </c>
      <c r="D60" s="35">
        <v>2</v>
      </c>
      <c r="E60" s="35">
        <v>2.25</v>
      </c>
      <c r="F60" s="6">
        <v>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5.75" customHeight="1" x14ac:dyDescent="0.2">
      <c r="A61" s="67"/>
      <c r="B61" s="69"/>
      <c r="C61" s="42" t="s">
        <v>126</v>
      </c>
      <c r="D61" s="35">
        <v>1.5</v>
      </c>
      <c r="E61" s="35">
        <v>2</v>
      </c>
      <c r="F61" s="6">
        <v>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5.75" customHeight="1" x14ac:dyDescent="0.2">
      <c r="A62" s="67"/>
      <c r="B62" s="69"/>
      <c r="C62" s="39" t="s">
        <v>127</v>
      </c>
      <c r="D62" s="35">
        <v>2</v>
      </c>
      <c r="E62" s="35">
        <v>1.5</v>
      </c>
      <c r="F62" s="6">
        <v>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5.75" customHeight="1" x14ac:dyDescent="0.2">
      <c r="A63" s="67"/>
      <c r="B63" s="69"/>
      <c r="C63" s="39" t="s">
        <v>128</v>
      </c>
      <c r="D63" s="35">
        <v>1</v>
      </c>
      <c r="E63" s="35">
        <v>1</v>
      </c>
      <c r="F63" s="6">
        <v>7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5.75" customHeight="1" x14ac:dyDescent="0.2">
      <c r="A64" s="67"/>
      <c r="B64" s="69"/>
      <c r="C64" s="39" t="s">
        <v>129</v>
      </c>
      <c r="D64" s="35">
        <v>1.5</v>
      </c>
      <c r="E64" s="35">
        <v>1.5</v>
      </c>
      <c r="F64" s="6">
        <v>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5.75" customHeight="1" x14ac:dyDescent="0.2">
      <c r="A65" s="67"/>
      <c r="B65" s="69"/>
      <c r="C65" s="39" t="s">
        <v>130</v>
      </c>
      <c r="D65" s="35">
        <v>1.5</v>
      </c>
      <c r="E65" s="35">
        <v>1.5</v>
      </c>
      <c r="F65" s="6">
        <v>7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5.75" customHeight="1" x14ac:dyDescent="0.2">
      <c r="A66" s="67"/>
      <c r="B66" s="69"/>
      <c r="C66" s="39" t="s">
        <v>131</v>
      </c>
      <c r="D66" s="35">
        <v>2</v>
      </c>
      <c r="E66" s="35">
        <v>2.25</v>
      </c>
      <c r="F66" s="6">
        <v>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5.75" customHeight="1" x14ac:dyDescent="0.2">
      <c r="A67" s="67"/>
      <c r="B67" s="69"/>
      <c r="C67" s="39" t="s">
        <v>132</v>
      </c>
      <c r="D67" s="35">
        <v>2</v>
      </c>
      <c r="E67" s="35">
        <v>2.25</v>
      </c>
      <c r="F67" s="6">
        <v>7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5.75" customHeight="1" x14ac:dyDescent="0.2">
      <c r="A68" s="67"/>
      <c r="B68" s="69"/>
      <c r="C68" s="39" t="s">
        <v>133</v>
      </c>
      <c r="D68" s="35">
        <v>2</v>
      </c>
      <c r="E68" s="35">
        <v>1.5</v>
      </c>
      <c r="F68" s="6">
        <v>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5.75" customHeight="1" x14ac:dyDescent="0.2">
      <c r="A69" s="67"/>
      <c r="B69" s="62"/>
      <c r="C69" s="39" t="s">
        <v>134</v>
      </c>
      <c r="D69" s="35">
        <v>2</v>
      </c>
      <c r="E69" s="35">
        <v>1</v>
      </c>
      <c r="F69" s="6">
        <v>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5.75" customHeight="1" x14ac:dyDescent="0.2">
      <c r="A70" s="66" t="s">
        <v>114</v>
      </c>
      <c r="B70" s="50" t="s">
        <v>142</v>
      </c>
      <c r="C70" s="47" t="s">
        <v>135</v>
      </c>
      <c r="D70" s="35">
        <v>2</v>
      </c>
      <c r="E70" s="35">
        <v>2.25</v>
      </c>
      <c r="F70" s="6">
        <v>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15.75" customHeight="1" x14ac:dyDescent="0.2">
      <c r="A71" s="67"/>
      <c r="B71" s="52"/>
      <c r="C71" s="39" t="s">
        <v>136</v>
      </c>
      <c r="D71" s="35">
        <v>3</v>
      </c>
      <c r="E71" s="35">
        <v>3</v>
      </c>
      <c r="F71" s="6">
        <v>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15.75" customHeight="1" x14ac:dyDescent="0.2">
      <c r="A72" s="68"/>
      <c r="B72" s="51"/>
      <c r="C72" s="39" t="s">
        <v>137</v>
      </c>
      <c r="D72" s="35">
        <v>3</v>
      </c>
      <c r="E72" s="35">
        <v>2.5</v>
      </c>
      <c r="F72" s="6">
        <v>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 x14ac:dyDescent="0.2">
      <c r="A73" s="66" t="s">
        <v>115</v>
      </c>
      <c r="B73" s="50" t="s">
        <v>143</v>
      </c>
      <c r="C73" s="33" t="s">
        <v>96</v>
      </c>
      <c r="D73" s="35">
        <v>2</v>
      </c>
      <c r="E73" s="35">
        <v>2.25</v>
      </c>
      <c r="F73" s="6">
        <v>7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15.75" customHeight="1" x14ac:dyDescent="0.2">
      <c r="A74" s="67"/>
      <c r="B74" s="52"/>
      <c r="C74" s="38" t="s">
        <v>97</v>
      </c>
      <c r="D74" s="35">
        <v>2</v>
      </c>
      <c r="E74" s="35">
        <v>2.5</v>
      </c>
      <c r="F74" s="6">
        <v>7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5.75" customHeight="1" x14ac:dyDescent="0.2">
      <c r="A75" s="68"/>
      <c r="B75" s="51"/>
      <c r="C75" s="39" t="s">
        <v>98</v>
      </c>
      <c r="D75" s="35">
        <v>2</v>
      </c>
      <c r="E75" s="35">
        <v>1.5</v>
      </c>
      <c r="F75" s="6">
        <v>7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15.75" customHeight="1" x14ac:dyDescent="0.2">
      <c r="A76" s="63" t="s">
        <v>78</v>
      </c>
      <c r="B76" s="50" t="s">
        <v>188</v>
      </c>
      <c r="C76" s="33" t="s">
        <v>147</v>
      </c>
      <c r="D76" s="29">
        <v>1</v>
      </c>
      <c r="E76" s="29">
        <v>1</v>
      </c>
      <c r="F76" s="6">
        <v>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15.75" customHeight="1" x14ac:dyDescent="0.2">
      <c r="A77" s="64"/>
      <c r="B77" s="52"/>
      <c r="C77" s="38" t="s">
        <v>148</v>
      </c>
      <c r="D77" s="29">
        <v>1</v>
      </c>
      <c r="E77" s="29">
        <v>1</v>
      </c>
      <c r="F77" s="6">
        <v>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15.75" customHeight="1" x14ac:dyDescent="0.2">
      <c r="A78" s="65"/>
      <c r="B78" s="51"/>
      <c r="C78" s="39" t="s">
        <v>149</v>
      </c>
      <c r="D78" s="29">
        <v>2</v>
      </c>
      <c r="E78" s="29">
        <v>1.5</v>
      </c>
      <c r="F78" s="6">
        <v>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5.75" customHeight="1" x14ac:dyDescent="0.2">
      <c r="A79" s="66" t="s">
        <v>145</v>
      </c>
      <c r="B79" s="50" t="s">
        <v>189</v>
      </c>
      <c r="C79" s="39" t="s">
        <v>150</v>
      </c>
      <c r="D79" s="43">
        <v>2</v>
      </c>
      <c r="E79" s="44">
        <v>2</v>
      </c>
      <c r="F79" s="6">
        <v>8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5.75" customHeight="1" x14ac:dyDescent="0.2">
      <c r="A80" s="67"/>
      <c r="B80" s="52"/>
      <c r="C80" s="39" t="s">
        <v>151</v>
      </c>
      <c r="D80" s="35">
        <v>2</v>
      </c>
      <c r="E80" s="35">
        <v>1.5</v>
      </c>
      <c r="F80" s="6">
        <v>8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5.75" customHeight="1" x14ac:dyDescent="0.2">
      <c r="A81" s="67"/>
      <c r="B81" s="52"/>
      <c r="C81" s="41" t="s">
        <v>152</v>
      </c>
      <c r="D81" s="35">
        <v>1</v>
      </c>
      <c r="E81" s="35">
        <v>1</v>
      </c>
      <c r="F81" s="6">
        <v>8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5.75" customHeight="1" x14ac:dyDescent="0.2">
      <c r="A82" s="67"/>
      <c r="B82" s="52"/>
      <c r="C82" s="42" t="s">
        <v>153</v>
      </c>
      <c r="D82" s="35">
        <v>3</v>
      </c>
      <c r="E82" s="35">
        <v>2.5</v>
      </c>
      <c r="F82" s="6">
        <v>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5.75" customHeight="1" x14ac:dyDescent="0.2">
      <c r="A83" s="68"/>
      <c r="B83" s="51"/>
      <c r="C83" s="41" t="s">
        <v>154</v>
      </c>
      <c r="D83" s="35">
        <v>2</v>
      </c>
      <c r="E83" s="35">
        <v>1.5</v>
      </c>
      <c r="F83" s="6">
        <v>8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5.75" customHeight="1" x14ac:dyDescent="0.2">
      <c r="A84" s="66" t="s">
        <v>113</v>
      </c>
      <c r="B84" s="50" t="s">
        <v>190</v>
      </c>
      <c r="C84" s="42" t="s">
        <v>155</v>
      </c>
      <c r="D84" s="35">
        <v>2</v>
      </c>
      <c r="E84" s="35">
        <v>1.25</v>
      </c>
      <c r="F84" s="6">
        <v>8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5.75" customHeight="1" x14ac:dyDescent="0.2">
      <c r="A85" s="67"/>
      <c r="B85" s="52"/>
      <c r="C85" s="42" t="s">
        <v>156</v>
      </c>
      <c r="D85" s="35">
        <v>2</v>
      </c>
      <c r="E85" s="35">
        <v>1.5</v>
      </c>
      <c r="F85" s="6">
        <v>8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5.75" customHeight="1" x14ac:dyDescent="0.2">
      <c r="A86" s="67"/>
      <c r="B86" s="52"/>
      <c r="C86" s="42" t="s">
        <v>157</v>
      </c>
      <c r="D86" s="35">
        <v>1</v>
      </c>
      <c r="E86" s="35">
        <v>1</v>
      </c>
      <c r="F86" s="6">
        <v>8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5.75" customHeight="1" x14ac:dyDescent="0.2">
      <c r="A87" s="67"/>
      <c r="B87" s="52"/>
      <c r="C87" s="42" t="s">
        <v>158</v>
      </c>
      <c r="D87" s="35">
        <v>1</v>
      </c>
      <c r="E87" s="35">
        <v>1</v>
      </c>
      <c r="F87" s="6">
        <v>8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5.75" customHeight="1" x14ac:dyDescent="0.2">
      <c r="A88" s="67"/>
      <c r="B88" s="52"/>
      <c r="C88" s="42" t="s">
        <v>159</v>
      </c>
      <c r="D88" s="35">
        <v>1</v>
      </c>
      <c r="E88" s="35">
        <v>1</v>
      </c>
      <c r="F88" s="6">
        <v>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5.75" customHeight="1" x14ac:dyDescent="0.2">
      <c r="A89" s="67"/>
      <c r="B89" s="52"/>
      <c r="C89" s="42" t="s">
        <v>160</v>
      </c>
      <c r="D89" s="35">
        <v>1</v>
      </c>
      <c r="E89" s="35">
        <v>1</v>
      </c>
      <c r="F89" s="6">
        <v>8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5.75" customHeight="1" x14ac:dyDescent="0.2">
      <c r="A90" s="67"/>
      <c r="B90" s="52"/>
      <c r="C90" s="42" t="s">
        <v>161</v>
      </c>
      <c r="D90" s="35">
        <v>1</v>
      </c>
      <c r="E90" s="35">
        <v>1</v>
      </c>
      <c r="F90" s="6">
        <v>8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5.75" customHeight="1" x14ac:dyDescent="0.2">
      <c r="A91" s="67"/>
      <c r="B91" s="52"/>
      <c r="C91" s="42" t="s">
        <v>162</v>
      </c>
      <c r="D91" s="35">
        <v>0.25</v>
      </c>
      <c r="E91" s="35">
        <v>0.25</v>
      </c>
      <c r="F91" s="6">
        <v>8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15.75" customHeight="1" x14ac:dyDescent="0.2">
      <c r="A92" s="67"/>
      <c r="B92" s="52"/>
      <c r="C92" s="42" t="s">
        <v>163</v>
      </c>
      <c r="D92" s="35">
        <v>1</v>
      </c>
      <c r="E92" s="35">
        <v>0.5</v>
      </c>
      <c r="F92" s="6">
        <v>8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15.75" customHeight="1" x14ac:dyDescent="0.2">
      <c r="A93" s="67"/>
      <c r="B93" s="52"/>
      <c r="C93" s="42" t="s">
        <v>164</v>
      </c>
      <c r="D93" s="35">
        <v>1</v>
      </c>
      <c r="E93" s="35">
        <v>0.5</v>
      </c>
      <c r="F93" s="6">
        <v>8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5.75" customHeight="1" x14ac:dyDescent="0.2">
      <c r="A94" s="67"/>
      <c r="B94" s="52"/>
      <c r="C94" s="42" t="s">
        <v>165</v>
      </c>
      <c r="D94" s="35">
        <v>1</v>
      </c>
      <c r="E94" s="35">
        <v>0.5</v>
      </c>
      <c r="F94" s="6">
        <v>8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5.75" customHeight="1" x14ac:dyDescent="0.2">
      <c r="A95" s="67"/>
      <c r="B95" s="52"/>
      <c r="C95" s="42" t="s">
        <v>166</v>
      </c>
      <c r="D95" s="35">
        <v>0.25</v>
      </c>
      <c r="E95" s="35">
        <v>0.25</v>
      </c>
      <c r="F95" s="6">
        <v>8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5.75" customHeight="1" x14ac:dyDescent="0.2">
      <c r="A96" s="67"/>
      <c r="B96" s="52"/>
      <c r="C96" s="42" t="s">
        <v>167</v>
      </c>
      <c r="D96" s="35">
        <v>1</v>
      </c>
      <c r="E96" s="35">
        <v>0.75</v>
      </c>
      <c r="F96" s="6">
        <v>8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5.75" customHeight="1" x14ac:dyDescent="0.2">
      <c r="A97" s="67"/>
      <c r="B97" s="52"/>
      <c r="C97" s="42" t="s">
        <v>168</v>
      </c>
      <c r="D97" s="35">
        <v>1</v>
      </c>
      <c r="E97" s="35">
        <v>0.5</v>
      </c>
      <c r="F97" s="6">
        <v>8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5.75" customHeight="1" x14ac:dyDescent="0.2">
      <c r="A98" s="67"/>
      <c r="B98" s="52"/>
      <c r="C98" s="42" t="s">
        <v>169</v>
      </c>
      <c r="D98" s="35">
        <v>1</v>
      </c>
      <c r="E98" s="35">
        <v>0.5</v>
      </c>
      <c r="F98" s="6">
        <v>8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5.75" customHeight="1" x14ac:dyDescent="0.2">
      <c r="A99" s="67"/>
      <c r="B99" s="52"/>
      <c r="C99" s="42" t="s">
        <v>170</v>
      </c>
      <c r="D99" s="35">
        <v>0.25</v>
      </c>
      <c r="E99" s="35">
        <v>0.25</v>
      </c>
      <c r="F99" s="6">
        <v>8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15.75" customHeight="1" x14ac:dyDescent="0.2">
      <c r="A100" s="67"/>
      <c r="B100" s="52"/>
      <c r="C100" s="42" t="s">
        <v>171</v>
      </c>
      <c r="D100" s="35">
        <v>0.33</v>
      </c>
      <c r="E100" s="35">
        <v>0.5</v>
      </c>
      <c r="F100" s="6">
        <v>8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5.75" customHeight="1" x14ac:dyDescent="0.2">
      <c r="A101" s="67"/>
      <c r="B101" s="52"/>
      <c r="C101" s="42" t="s">
        <v>172</v>
      </c>
      <c r="D101" s="35">
        <v>0.33</v>
      </c>
      <c r="E101" s="35">
        <v>0.5</v>
      </c>
      <c r="F101" s="6">
        <v>8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5.75" customHeight="1" x14ac:dyDescent="0.2">
      <c r="A102" s="67"/>
      <c r="B102" s="52"/>
      <c r="C102" s="42" t="s">
        <v>173</v>
      </c>
      <c r="D102" s="35">
        <v>0.33</v>
      </c>
      <c r="E102" s="35">
        <v>0.5</v>
      </c>
      <c r="F102" s="6">
        <v>8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5.75" customHeight="1" x14ac:dyDescent="0.2">
      <c r="A103" s="67"/>
      <c r="B103" s="52"/>
      <c r="C103" s="42" t="s">
        <v>174</v>
      </c>
      <c r="D103" s="35">
        <v>0.33</v>
      </c>
      <c r="E103" s="35">
        <v>0.5</v>
      </c>
      <c r="F103" s="6">
        <v>8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5.75" customHeight="1" x14ac:dyDescent="0.2">
      <c r="A104" s="67"/>
      <c r="B104" s="52"/>
      <c r="C104" s="39" t="s">
        <v>175</v>
      </c>
      <c r="D104" s="35">
        <v>0.33</v>
      </c>
      <c r="E104" s="35">
        <v>0.5</v>
      </c>
      <c r="F104" s="6">
        <v>8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5.75" customHeight="1" x14ac:dyDescent="0.2">
      <c r="A105" s="67"/>
      <c r="B105" s="52"/>
      <c r="C105" s="39" t="s">
        <v>176</v>
      </c>
      <c r="D105" s="35">
        <v>0.33</v>
      </c>
      <c r="E105" s="35">
        <v>0.5</v>
      </c>
      <c r="F105" s="6">
        <v>8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5.75" customHeight="1" x14ac:dyDescent="0.2">
      <c r="A106" s="67"/>
      <c r="B106" s="52"/>
      <c r="C106" s="39" t="s">
        <v>177</v>
      </c>
      <c r="D106" s="35">
        <v>0.33</v>
      </c>
      <c r="E106" s="35">
        <v>0.5</v>
      </c>
      <c r="F106" s="6">
        <v>8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5.75" customHeight="1" x14ac:dyDescent="0.2">
      <c r="A107" s="67"/>
      <c r="B107" s="52"/>
      <c r="C107" s="39" t="s">
        <v>178</v>
      </c>
      <c r="D107" s="35">
        <v>0.33</v>
      </c>
      <c r="E107" s="35">
        <v>0.5</v>
      </c>
      <c r="F107" s="6">
        <v>8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5.75" customHeight="1" x14ac:dyDescent="0.2">
      <c r="A108" s="67"/>
      <c r="B108" s="52"/>
      <c r="C108" s="39" t="s">
        <v>179</v>
      </c>
      <c r="D108" s="35">
        <v>0.33</v>
      </c>
      <c r="E108" s="35">
        <v>0.5</v>
      </c>
      <c r="F108" s="6">
        <v>8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5.75" customHeight="1" x14ac:dyDescent="0.2">
      <c r="A109" s="67"/>
      <c r="B109" s="52"/>
      <c r="C109" s="39" t="s">
        <v>180</v>
      </c>
      <c r="D109" s="35">
        <v>0.33</v>
      </c>
      <c r="E109" s="35">
        <v>0.5</v>
      </c>
      <c r="F109" s="6">
        <v>8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5.75" customHeight="1" x14ac:dyDescent="0.2">
      <c r="A110" s="67"/>
      <c r="B110" s="52"/>
      <c r="C110" s="39" t="s">
        <v>181</v>
      </c>
      <c r="D110" s="35">
        <v>0.33</v>
      </c>
      <c r="E110" s="35">
        <v>0.5</v>
      </c>
      <c r="F110" s="6">
        <v>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5.75" customHeight="1" x14ac:dyDescent="0.2">
      <c r="A111" s="67"/>
      <c r="B111" s="52"/>
      <c r="C111" s="39" t="s">
        <v>182</v>
      </c>
      <c r="D111" s="35">
        <v>0.33</v>
      </c>
      <c r="E111" s="35">
        <v>0.5</v>
      </c>
      <c r="F111" s="6">
        <v>8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5.75" customHeight="1" x14ac:dyDescent="0.2">
      <c r="A112" s="67"/>
      <c r="B112" s="52"/>
      <c r="C112" s="39" t="s">
        <v>183</v>
      </c>
      <c r="D112" s="35">
        <v>0.33</v>
      </c>
      <c r="E112" s="35">
        <v>0.5</v>
      </c>
      <c r="F112" s="6">
        <v>8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5.75" customHeight="1" x14ac:dyDescent="0.2">
      <c r="A113" s="68"/>
      <c r="B113" s="51"/>
      <c r="C113" s="39" t="s">
        <v>184</v>
      </c>
      <c r="D113" s="35">
        <v>0.33</v>
      </c>
      <c r="E113" s="35">
        <v>0.5</v>
      </c>
      <c r="F113" s="6">
        <v>8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5.75" customHeight="1" x14ac:dyDescent="0.2">
      <c r="A114" s="66" t="s">
        <v>146</v>
      </c>
      <c r="B114" s="50" t="s">
        <v>191</v>
      </c>
      <c r="C114" s="39" t="s">
        <v>123</v>
      </c>
      <c r="D114" s="35">
        <v>1.5</v>
      </c>
      <c r="E114" s="35">
        <v>2</v>
      </c>
      <c r="F114" s="6">
        <v>8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4.25" customHeight="1" x14ac:dyDescent="0.2">
      <c r="A115" s="67"/>
      <c r="B115" s="52"/>
      <c r="C115" s="39" t="s">
        <v>185</v>
      </c>
      <c r="D115" s="35">
        <v>2</v>
      </c>
      <c r="E115" s="35">
        <v>2</v>
      </c>
      <c r="F115" s="6">
        <v>8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5.75" customHeight="1" x14ac:dyDescent="0.2">
      <c r="A116" s="68"/>
      <c r="B116" s="51"/>
      <c r="C116" s="39" t="s">
        <v>186</v>
      </c>
      <c r="D116" s="35">
        <v>1</v>
      </c>
      <c r="E116" s="35">
        <v>1</v>
      </c>
      <c r="F116" s="6">
        <v>8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 x14ac:dyDescent="0.2">
      <c r="A117" s="66" t="s">
        <v>115</v>
      </c>
      <c r="B117" s="50" t="s">
        <v>143</v>
      </c>
      <c r="C117" s="33" t="s">
        <v>96</v>
      </c>
      <c r="D117" s="35">
        <v>2</v>
      </c>
      <c r="E117" s="35">
        <v>2</v>
      </c>
      <c r="F117" s="6">
        <v>8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 x14ac:dyDescent="0.2">
      <c r="A118" s="67"/>
      <c r="B118" s="52"/>
      <c r="C118" s="38" t="s">
        <v>97</v>
      </c>
      <c r="D118" s="35">
        <v>2</v>
      </c>
      <c r="E118" s="35">
        <v>3</v>
      </c>
      <c r="F118" s="6">
        <v>8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 x14ac:dyDescent="0.2">
      <c r="A119" s="67"/>
      <c r="B119" s="52"/>
      <c r="C119" s="39" t="s">
        <v>98</v>
      </c>
      <c r="D119" s="35">
        <v>3</v>
      </c>
      <c r="E119" s="35">
        <v>3</v>
      </c>
      <c r="F119" s="6">
        <v>8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 x14ac:dyDescent="0.2">
      <c r="A120" s="67"/>
      <c r="B120" s="51"/>
      <c r="C120" s="39" t="s">
        <v>187</v>
      </c>
      <c r="D120" s="35">
        <v>1</v>
      </c>
      <c r="E120" s="35">
        <v>1</v>
      </c>
      <c r="F120" s="6">
        <v>8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x14ac:dyDescent="0.2">
      <c r="A121" s="48"/>
      <c r="B121" s="49"/>
      <c r="C121" s="39"/>
      <c r="D121" s="35"/>
      <c r="E121" s="35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x14ac:dyDescent="0.2">
      <c r="A122" s="48"/>
      <c r="B122" s="49"/>
      <c r="C122" s="39"/>
      <c r="D122" s="35"/>
      <c r="E122" s="35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x14ac:dyDescent="0.2">
      <c r="A123" s="48"/>
      <c r="B123" s="49"/>
      <c r="C123" s="39"/>
      <c r="D123" s="35"/>
      <c r="E123" s="35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x14ac:dyDescent="0.2">
      <c r="A124" s="48"/>
      <c r="B124" s="49"/>
      <c r="C124" s="39"/>
      <c r="D124" s="35"/>
      <c r="E124" s="35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x14ac:dyDescent="0.2">
      <c r="A125" s="48"/>
      <c r="B125" s="49"/>
      <c r="C125" s="39"/>
      <c r="D125" s="35"/>
      <c r="E125" s="35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x14ac:dyDescent="0.2">
      <c r="A126" s="48"/>
      <c r="B126" s="49"/>
      <c r="C126" s="39"/>
      <c r="D126" s="35"/>
      <c r="E126" s="35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x14ac:dyDescent="0.2">
      <c r="A127" s="48"/>
      <c r="B127" s="37"/>
      <c r="C127" s="39"/>
      <c r="D127" s="35"/>
      <c r="E127" s="35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x14ac:dyDescent="0.2">
      <c r="A128" s="48"/>
      <c r="B128" s="37"/>
      <c r="C128" s="39"/>
      <c r="D128" s="35"/>
      <c r="E128" s="35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4.25" customHeight="1" x14ac:dyDescent="0.2">
      <c r="A129" s="45"/>
      <c r="B129" s="4"/>
      <c r="C129" s="4"/>
      <c r="D129" s="28"/>
      <c r="E129" s="5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4.25" x14ac:dyDescent="0.2">
      <c r="A130" s="3" t="s">
        <v>8</v>
      </c>
      <c r="B130" s="3"/>
      <c r="C130" s="3"/>
      <c r="D130" s="36"/>
      <c r="E130" s="8"/>
      <c r="F130" s="9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4.25" x14ac:dyDescent="0.2">
      <c r="A131" s="7"/>
      <c r="B131" s="4"/>
      <c r="C131" s="4"/>
      <c r="D131" s="5"/>
      <c r="E131" s="5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4.25" x14ac:dyDescent="0.2">
      <c r="A132" s="4"/>
      <c r="B132" s="4"/>
      <c r="C132" s="4"/>
      <c r="D132" s="5"/>
      <c r="E132" s="5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4.25" x14ac:dyDescent="0.2">
      <c r="A133" s="3" t="s">
        <v>9</v>
      </c>
      <c r="B133" s="3"/>
      <c r="C133" s="3"/>
      <c r="D133" s="8"/>
      <c r="E133" s="8"/>
      <c r="F133" s="9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4.25" x14ac:dyDescent="0.2">
      <c r="A134" s="4"/>
      <c r="B134" s="4"/>
      <c r="C134" s="4"/>
      <c r="D134" s="5"/>
      <c r="E134" s="5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4.25" x14ac:dyDescent="0.2">
      <c r="A135" s="4"/>
      <c r="B135" s="4"/>
      <c r="C135" s="4"/>
      <c r="D135" s="5"/>
      <c r="E135" s="5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4.25" x14ac:dyDescent="0.2">
      <c r="A136" s="10" t="s">
        <v>10</v>
      </c>
      <c r="B136" s="4"/>
      <c r="C136" s="10"/>
      <c r="D136" s="11">
        <f>SUM(D4:D135)</f>
        <v>276.39999999999975</v>
      </c>
      <c r="E136" s="11">
        <f>SUM(E4:E135)</f>
        <v>273.47999999999996</v>
      </c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x14ac:dyDescent="0.2">
      <c r="E137" s="26"/>
    </row>
  </sheetData>
  <mergeCells count="51">
    <mergeCell ref="A84:A113"/>
    <mergeCell ref="B84:B113"/>
    <mergeCell ref="A114:A116"/>
    <mergeCell ref="B114:B116"/>
    <mergeCell ref="A117:A120"/>
    <mergeCell ref="B117:B120"/>
    <mergeCell ref="A76:A78"/>
    <mergeCell ref="A79:A83"/>
    <mergeCell ref="B76:B78"/>
    <mergeCell ref="B79:B83"/>
    <mergeCell ref="A73:A75"/>
    <mergeCell ref="B50:B52"/>
    <mergeCell ref="B53:B57"/>
    <mergeCell ref="B58:B59"/>
    <mergeCell ref="B60:B69"/>
    <mergeCell ref="B70:B72"/>
    <mergeCell ref="B73:B75"/>
    <mergeCell ref="A50:A52"/>
    <mergeCell ref="A53:A57"/>
    <mergeCell ref="A58:A59"/>
    <mergeCell ref="A60:A69"/>
    <mergeCell ref="A70:A72"/>
    <mergeCell ref="B38:B40"/>
    <mergeCell ref="B41:B45"/>
    <mergeCell ref="B46:B47"/>
    <mergeCell ref="B48:B49"/>
    <mergeCell ref="A38:A40"/>
    <mergeCell ref="A41:A45"/>
    <mergeCell ref="A46:A47"/>
    <mergeCell ref="A48:A49"/>
    <mergeCell ref="A27:A28"/>
    <mergeCell ref="B27:B28"/>
    <mergeCell ref="B19:B20"/>
    <mergeCell ref="A19:A20"/>
    <mergeCell ref="A21:A22"/>
    <mergeCell ref="A23:A24"/>
    <mergeCell ref="A25:A26"/>
    <mergeCell ref="B21:B22"/>
    <mergeCell ref="B23:B24"/>
    <mergeCell ref="B25:B26"/>
    <mergeCell ref="A15:A18"/>
    <mergeCell ref="B15:B18"/>
    <mergeCell ref="A1:F1"/>
    <mergeCell ref="A8:A14"/>
    <mergeCell ref="B8:B14"/>
    <mergeCell ref="B29:B30"/>
    <mergeCell ref="B31:B35"/>
    <mergeCell ref="B36:B37"/>
    <mergeCell ref="A29:A30"/>
    <mergeCell ref="A31:A35"/>
    <mergeCell ref="A36:A37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4" zoomScale="90" zoomScaleNormal="90" workbookViewId="0">
      <selection activeCell="A33" sqref="A3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73"/>
      <c r="B1" s="73"/>
      <c r="C1" s="73" t="s">
        <v>11</v>
      </c>
      <c r="D1" s="73"/>
      <c r="E1" s="73"/>
      <c r="F1" s="73"/>
      <c r="G1" s="73"/>
      <c r="H1" s="73"/>
      <c r="I1" s="73"/>
      <c r="J1" s="73"/>
      <c r="K1" s="73"/>
      <c r="L1" s="73"/>
      <c r="M1" s="12"/>
      <c r="N1" s="12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74" t="s">
        <v>12</v>
      </c>
      <c r="B2" s="75" t="s">
        <v>13</v>
      </c>
      <c r="C2" s="76" t="s">
        <v>14</v>
      </c>
      <c r="D2" s="76" t="s">
        <v>15</v>
      </c>
      <c r="E2" s="76" t="s">
        <v>16</v>
      </c>
      <c r="F2" s="70" t="s">
        <v>17</v>
      </c>
      <c r="G2" s="77" t="s">
        <v>18</v>
      </c>
      <c r="H2" s="77" t="s">
        <v>19</v>
      </c>
      <c r="I2" s="70" t="s">
        <v>20</v>
      </c>
      <c r="J2" s="70" t="s">
        <v>21</v>
      </c>
      <c r="K2" s="70" t="s">
        <v>22</v>
      </c>
      <c r="L2" s="70" t="s">
        <v>23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74"/>
      <c r="B3" s="75"/>
      <c r="C3" s="75"/>
      <c r="D3" s="75"/>
      <c r="E3" s="76"/>
      <c r="F3" s="70"/>
      <c r="G3" s="77"/>
      <c r="H3" s="77"/>
      <c r="I3" s="70"/>
      <c r="J3" s="70"/>
      <c r="K3" s="70"/>
      <c r="L3" s="70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3">
        <v>70</v>
      </c>
      <c r="B4" s="14" t="s">
        <v>24</v>
      </c>
      <c r="C4" s="15" t="s">
        <v>25</v>
      </c>
      <c r="D4" s="15" t="s">
        <v>26</v>
      </c>
      <c r="E4" s="15" t="s">
        <v>27</v>
      </c>
      <c r="F4" s="15" t="s">
        <v>28</v>
      </c>
      <c r="G4" s="15" t="s">
        <v>29</v>
      </c>
      <c r="H4" s="15" t="s">
        <v>30</v>
      </c>
      <c r="I4" s="15" t="s">
        <v>31</v>
      </c>
      <c r="J4" s="15" t="s">
        <v>32</v>
      </c>
      <c r="K4" s="15" t="s">
        <v>33</v>
      </c>
      <c r="L4" s="15" t="s">
        <v>34</v>
      </c>
    </row>
    <row r="5" spans="1:24" ht="14.25" x14ac:dyDescent="0.2">
      <c r="A5" s="16" t="s">
        <v>35</v>
      </c>
      <c r="B5" s="17">
        <v>500</v>
      </c>
      <c r="C5" s="18">
        <f t="shared" ref="C5:L5" si="0">B5-$A9</f>
        <v>450</v>
      </c>
      <c r="D5" s="18">
        <f t="shared" si="0"/>
        <v>400</v>
      </c>
      <c r="E5" s="18">
        <f t="shared" si="0"/>
        <v>350</v>
      </c>
      <c r="F5" s="18">
        <f t="shared" si="0"/>
        <v>300</v>
      </c>
      <c r="G5" s="18">
        <f t="shared" si="0"/>
        <v>250</v>
      </c>
      <c r="H5" s="18">
        <f t="shared" si="0"/>
        <v>200</v>
      </c>
      <c r="I5" s="18">
        <f t="shared" si="0"/>
        <v>150</v>
      </c>
      <c r="J5" s="18">
        <f t="shared" si="0"/>
        <v>100</v>
      </c>
      <c r="K5" s="18">
        <f t="shared" si="0"/>
        <v>50</v>
      </c>
      <c r="L5" s="18">
        <f t="shared" si="0"/>
        <v>0</v>
      </c>
      <c r="M5" s="19"/>
      <c r="N5" s="19"/>
    </row>
    <row r="6" spans="1:24" ht="14.25" x14ac:dyDescent="0.2">
      <c r="A6" s="16" t="s">
        <v>36</v>
      </c>
      <c r="B6" s="17">
        <f>B5</f>
        <v>500</v>
      </c>
      <c r="C6" s="18">
        <f t="shared" ref="C6:L6" si="1">B6-C9</f>
        <v>461</v>
      </c>
      <c r="D6" s="18">
        <f t="shared" si="1"/>
        <v>425</v>
      </c>
      <c r="E6" s="18">
        <f t="shared" si="1"/>
        <v>425</v>
      </c>
      <c r="F6" s="18">
        <f t="shared" si="1"/>
        <v>392.07</v>
      </c>
      <c r="G6" s="18">
        <f t="shared" si="1"/>
        <v>356.16999999999996</v>
      </c>
      <c r="H6" s="18">
        <f t="shared" si="1"/>
        <v>318.46999999999997</v>
      </c>
      <c r="I6" s="18">
        <f t="shared" si="1"/>
        <v>271.27</v>
      </c>
      <c r="J6" s="18">
        <f t="shared" si="1"/>
        <v>226.51999999999998</v>
      </c>
      <c r="K6" s="18">
        <f t="shared" si="1"/>
        <v>226.51999999999998</v>
      </c>
      <c r="L6" s="18">
        <f t="shared" si="1"/>
        <v>226.51999999999998</v>
      </c>
      <c r="M6" s="19"/>
      <c r="N6" s="19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71" t="s">
        <v>37</v>
      </c>
      <c r="B8" s="71"/>
      <c r="C8" s="71" t="s">
        <v>38</v>
      </c>
      <c r="D8" s="71"/>
      <c r="E8" s="71"/>
      <c r="F8" s="71"/>
      <c r="G8" s="71"/>
      <c r="H8" s="71"/>
      <c r="I8" s="71"/>
      <c r="J8" s="71"/>
      <c r="K8" s="71"/>
      <c r="L8" s="71"/>
      <c r="M8" s="20" t="s">
        <v>10</v>
      </c>
      <c r="N8" s="20" t="s">
        <v>39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72">
        <v>50</v>
      </c>
      <c r="B9" s="72"/>
      <c r="C9" s="18">
        <f>SUMIF('Product Backlog'!F:F,1,'Product Backlog'!E:E)</f>
        <v>39</v>
      </c>
      <c r="D9" s="18">
        <f>SUMIF('Product Backlog'!F:F,2,'Product Backlog'!E:E)</f>
        <v>36</v>
      </c>
      <c r="E9" s="18">
        <f>SUMIF('Product Backlog'!F:F,3,'Product Backlog'!E:E)</f>
        <v>0</v>
      </c>
      <c r="F9" s="18">
        <f>SUMIF('Product Backlog'!F:F,4,'Product Backlog'!E:E)</f>
        <v>32.930000000000007</v>
      </c>
      <c r="G9" s="18">
        <f>SUMIF('Product Backlog'!F:F,5,'Product Backlog'!E:E)</f>
        <v>35.900000000000006</v>
      </c>
      <c r="H9" s="18">
        <f>SUMIF('Product Backlog'!F:F,6,'Product Backlog'!E:E)</f>
        <v>37.700000000000003</v>
      </c>
      <c r="I9" s="18">
        <f>SUMIF('Product Backlog'!F:F,7,'Product Backlog'!E:E)</f>
        <v>47.2</v>
      </c>
      <c r="J9" s="18">
        <f>SUMIF('Product Backlog'!F:F,8,'Product Backlog'!E:E)</f>
        <v>44.75</v>
      </c>
      <c r="K9" s="18">
        <f>SUMIF('Product Backlog'!F:F,9,'Product Backlog'!E:E)</f>
        <v>0</v>
      </c>
      <c r="L9" s="18">
        <f>SUMIF('Product Backlog'!F:F,10,'Product Backlog'!E:E)</f>
        <v>0</v>
      </c>
      <c r="M9" s="18">
        <f>SUM(C9:L9)</f>
        <v>273.48</v>
      </c>
      <c r="N9" s="18">
        <f>M9/10</f>
        <v>27.348000000000003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6" sqref="A6"/>
    </sheetView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2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Diogo</cp:lastModifiedBy>
  <cp:revision>5</cp:revision>
  <dcterms:created xsi:type="dcterms:W3CDTF">2016-10-08T21:35:52Z</dcterms:created>
  <dcterms:modified xsi:type="dcterms:W3CDTF">2016-11-11T17:12:04Z</dcterms:modified>
  <dc:language>pt-BR</dc:language>
</cp:coreProperties>
</file>