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8\"/>
    </mc:Choice>
  </mc:AlternateContent>
  <workbookProtection lockWindows="1"/>
  <bookViews>
    <workbookView xWindow="0" yWindow="0" windowWidth="11970" windowHeight="4650" tabRatio="990" activeTab="1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9" i="3" l="1"/>
  <c r="H9" i="3"/>
  <c r="G9" i="3"/>
  <c r="E9" i="3"/>
  <c r="B5" i="5"/>
  <c r="K25" i="3"/>
  <c r="L25" i="3" s="1"/>
  <c r="K26" i="3"/>
  <c r="L26" i="3" s="1"/>
  <c r="K27" i="3"/>
  <c r="L27" i="3" s="1"/>
  <c r="K20" i="3"/>
  <c r="L20" i="3" s="1"/>
  <c r="K21" i="3"/>
  <c r="L21" i="3"/>
  <c r="K22" i="3"/>
  <c r="L22" i="3"/>
  <c r="K23" i="3"/>
  <c r="L23" i="3" s="1"/>
  <c r="K24" i="3"/>
  <c r="L24" i="3"/>
  <c r="G36" i="1"/>
  <c r="E36" i="1"/>
  <c r="K14" i="5" l="1"/>
  <c r="L14" i="5" s="1"/>
  <c r="K15" i="5"/>
  <c r="L15" i="5"/>
  <c r="K16" i="5"/>
  <c r="L16" i="5"/>
  <c r="K17" i="5"/>
  <c r="L17" i="5"/>
  <c r="G12" i="1"/>
  <c r="E12" i="1"/>
  <c r="C9" i="5" l="1"/>
  <c r="J9" i="3"/>
  <c r="F9" i="3"/>
  <c r="K13" i="3" l="1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/>
  <c r="E39" i="1" l="1"/>
  <c r="G39" i="1"/>
  <c r="G7" i="1" l="1"/>
  <c r="G4" i="1"/>
  <c r="E7" i="1"/>
  <c r="E4" i="1"/>
  <c r="K13" i="4" l="1"/>
  <c r="L13" i="4" s="1"/>
  <c r="K12" i="4"/>
  <c r="L12" i="4" s="1"/>
  <c r="K11" i="4"/>
  <c r="L11" i="4" s="1"/>
  <c r="K10" i="4"/>
  <c r="L10" i="4" s="1"/>
  <c r="K13" i="5"/>
  <c r="L13" i="5" s="1"/>
  <c r="K12" i="5"/>
  <c r="L12" i="5" s="1"/>
  <c r="K11" i="5"/>
  <c r="L11" i="5" s="1"/>
  <c r="B5" i="4" l="1"/>
  <c r="B5" i="3"/>
  <c r="B5" i="2"/>
  <c r="K10" i="5" l="1"/>
  <c r="J9" i="5"/>
  <c r="I9" i="5"/>
  <c r="H9" i="5"/>
  <c r="G9" i="5"/>
  <c r="F9" i="5"/>
  <c r="E9" i="5"/>
  <c r="E12" i="2" s="1"/>
  <c r="D9" i="5"/>
  <c r="C12" i="2"/>
  <c r="C2" i="5"/>
  <c r="D2" i="5" s="1"/>
  <c r="E2" i="5" s="1"/>
  <c r="F2" i="5" s="1"/>
  <c r="G2" i="5" s="1"/>
  <c r="H2" i="5" s="1"/>
  <c r="I2" i="5" s="1"/>
  <c r="J2" i="5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<sst xmlns="http://schemas.openxmlformats.org/spreadsheetml/2006/main" count="242" uniqueCount="100">
  <si>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</si>
  <si>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</si>
  <si>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</si>
  <si>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</si>
  <si>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</si>
  <si>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</si>
  <si>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</si>
  <si>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</si>
  <si>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</si>
  <si>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</si>
  <si>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</si>
  <si>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</si>
  <si>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</si>
  <si>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</si>
  <si>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</si>
  <si>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</si>
  <si>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</si>
  <si>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</si>
  <si>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</si>
  <si>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</si>
  <si>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</si>
  <si>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</si>
  <si>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</si>
  <si>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</si>
  <si>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</si>
  <si>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</si>
  <si>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</si>
  <si>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</si>
  <si>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</si>
  <si>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</si>
  <si>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</si>
  <si>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Terça
25/10/2016</t>
  </si>
  <si>
    <t>Integração com o BD</t>
  </si>
  <si>
    <t>Quarta
26/10/2016</t>
  </si>
  <si>
    <t>Quinta
27/10/2016</t>
  </si>
  <si>
    <t>Sexta
28/10/2016</t>
  </si>
  <si>
    <t>Sábado
29/10/2016</t>
  </si>
  <si>
    <t>Domingo
30/10/2016</t>
  </si>
  <si>
    <t>Terça
01/11/2016</t>
  </si>
  <si>
    <t>Segunda
31/10/2016</t>
  </si>
  <si>
    <t>Implementação gráfica da tela prontuário</t>
  </si>
  <si>
    <t>Métodos de busca de prontuário</t>
  </si>
  <si>
    <t>Métodos de alteração de prontuário</t>
  </si>
  <si>
    <t>Integração com agendamento</t>
  </si>
  <si>
    <t>Implementar parte gráfica da tela consulta de agendamentos</t>
  </si>
  <si>
    <t>Implementar métodos de consultas de agendamentos</t>
  </si>
  <si>
    <t xml:space="preserve">Exibir consultas do data atual na tela </t>
  </si>
  <si>
    <t>Atualização da documentação</t>
  </si>
  <si>
    <t>Atualizar requisitos</t>
  </si>
  <si>
    <t>Atualizar diagrama de caso de uso</t>
  </si>
  <si>
    <t>Atualizar diagrama de classe</t>
  </si>
  <si>
    <t>Métodos de salvar prontuário</t>
  </si>
  <si>
    <t>Não Feito</t>
  </si>
  <si>
    <t>Inserção de agendamentos</t>
  </si>
  <si>
    <t>Busca de agendamentos</t>
  </si>
  <si>
    <t>Reajuste de código</t>
  </si>
  <si>
    <t>Análise do projeto</t>
  </si>
  <si>
    <t>Inserção de métodos e atributos</t>
  </si>
  <si>
    <t>Melhoramento do Módulo Prontuário</t>
  </si>
  <si>
    <t>Integração com a funcionalidade de cadastro de paciente</t>
  </si>
  <si>
    <t>Integração com a funcionalidade de cadastro de funcionário</t>
  </si>
  <si>
    <t>Integração com a funcionalidade de busca de paciente</t>
  </si>
  <si>
    <t>Integração com a funcionalidade de busca de funcionário</t>
  </si>
  <si>
    <t>Integração com a funcionalidade de remoção de paciente</t>
  </si>
  <si>
    <t>Integração com a funcionalidade de remoção de funcionário</t>
  </si>
  <si>
    <t>Integração com a funcionalidade de agendamento de consulta</t>
  </si>
  <si>
    <t>Integração com a funcionalidade de busca de agendamentos</t>
  </si>
  <si>
    <t>Melhoramento na codificação de busca de prontuário</t>
  </si>
  <si>
    <t>Melhoramento codificação de alteração de prontuário</t>
  </si>
  <si>
    <t>Remoção de classes desnecessárias</t>
  </si>
  <si>
    <t>Inserção de atributos na classe protuário</t>
  </si>
  <si>
    <t>Melhoramento na integração com agendamento</t>
  </si>
  <si>
    <t>Mudança nos métodos de acesso ao prontuário</t>
  </si>
  <si>
    <t>Quarta
02/11/2016</t>
  </si>
  <si>
    <t>Quinta
03/11/2016</t>
  </si>
  <si>
    <t>Sexta
04/11/2016</t>
  </si>
  <si>
    <t>Sábado
05/11/2016</t>
  </si>
  <si>
    <t>Domingo
06/11/2016</t>
  </si>
  <si>
    <t>Segunda
07/11/2016</t>
  </si>
  <si>
    <t>Terça
08/11/2016</t>
  </si>
  <si>
    <t>Feito</t>
  </si>
  <si>
    <t>Recriação do banco de dados</t>
  </si>
  <si>
    <t>Analise do banco de dados</t>
  </si>
  <si>
    <t>Criação de diagramas do banco de dados</t>
  </si>
  <si>
    <t>Criação de script para esquema do banco de dados</t>
  </si>
  <si>
    <t>Integração com a funcionalidade de alteração de paciente</t>
  </si>
  <si>
    <t>Integração com a funcionalidade de alteração de funcionário</t>
  </si>
  <si>
    <t>Criação de método cadastro de paciente</t>
  </si>
  <si>
    <t>Criação de método consulta de paciente</t>
  </si>
  <si>
    <t>Criação de método alteração de paciente</t>
  </si>
  <si>
    <t>Criação de método cadastro de funcionário</t>
  </si>
  <si>
    <t>Criação de método consulta de funcionario</t>
  </si>
  <si>
    <t>Criação de método alteração de funcionário</t>
  </si>
  <si>
    <t>Teste de inserção e consulta de funcionario</t>
  </si>
  <si>
    <t>Teste de inserção e consulta de paciente</t>
  </si>
  <si>
    <t>Tela de Informações do paciente</t>
  </si>
  <si>
    <t>Implementação gráfica</t>
  </si>
  <si>
    <t>Implementação de métodos e atributos</t>
  </si>
  <si>
    <t>Integração com o sistema</t>
  </si>
  <si>
    <t>Atualizar diagrama de entidade relacionamento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</si>
</sst>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6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  <font>
      <b/>
      <sz val="10"/>
      <color theme="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  <fill>
      <patternFill patternType="solid">
        <fgColor rgb="FF1155CC"/>
        <bgColor indexed="64"/>
      </patternFill>
    </fill>
    <fill>
      <patternFill patternType="solid">
        <fgColor rgb="FF1155CC"/>
        <bgColor rgb="FFB7B7B7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10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4" fillId="0" borderId="1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5" fillId="11" borderId="10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155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44.25</c:v>
                </c:pt>
                <c:pt idx="1">
                  <c:v>38.71875</c:v>
                </c:pt>
                <c:pt idx="2">
                  <c:v>33.1875</c:v>
                </c:pt>
                <c:pt idx="3">
                  <c:v>27.65625</c:v>
                </c:pt>
                <c:pt idx="4">
                  <c:v>22.125</c:v>
                </c:pt>
                <c:pt idx="5">
                  <c:v>16.59375</c:v>
                </c:pt>
                <c:pt idx="6">
                  <c:v>11.0625</c:v>
                </c:pt>
                <c:pt idx="7">
                  <c:v>5.53125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44.25</c:v>
                </c:pt>
                <c:pt idx="1">
                  <c:v>43.25</c:v>
                </c:pt>
                <c:pt idx="2">
                  <c:v>38.75</c:v>
                </c:pt>
                <c:pt idx="3">
                  <c:v>33.75</c:v>
                </c:pt>
                <c:pt idx="4">
                  <c:v>28.25</c:v>
                </c:pt>
                <c:pt idx="5">
                  <c:v>26.75</c:v>
                </c:pt>
                <c:pt idx="6">
                  <c:v>20.75</c:v>
                </c:pt>
                <c:pt idx="7">
                  <c:v>17.75</c:v>
                </c:pt>
                <c:pt idx="8">
                  <c:v>16.75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5790512"/>
        <c:axId val="165790904"/>
      </c:lineChart>
      <c:catAx>
        <c:axId val="1657905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790904"/>
        <c:crosses val="autoZero"/>
        <c:auto val="1"/>
        <c:lblAlgn val="ctr"/>
        <c:lblOffset val="100"/>
        <c:noMultiLvlLbl val="1"/>
      </c:catAx>
      <c:valAx>
        <c:axId val="165790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79051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0783405061112067E-2"/>
          <c:y val="2.8137239602899839E-2"/>
          <c:w val="0.83849530039593734"/>
          <c:h val="0.67196043640174696"/>
        </c:manualLayout>
      </c:layout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23.75</c:v>
                </c:pt>
                <c:pt idx="1">
                  <c:v>20.78125</c:v>
                </c:pt>
                <c:pt idx="2">
                  <c:v>17.8125</c:v>
                </c:pt>
                <c:pt idx="3">
                  <c:v>14.84375</c:v>
                </c:pt>
                <c:pt idx="4">
                  <c:v>11.875</c:v>
                </c:pt>
                <c:pt idx="5">
                  <c:v>8.90625</c:v>
                </c:pt>
                <c:pt idx="6">
                  <c:v>5.9375</c:v>
                </c:pt>
                <c:pt idx="7">
                  <c:v>2.96875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23.75</c:v>
                </c:pt>
                <c:pt idx="1">
                  <c:v>22.75</c:v>
                </c:pt>
                <c:pt idx="2">
                  <c:v>20.25</c:v>
                </c:pt>
                <c:pt idx="3">
                  <c:v>15.25</c:v>
                </c:pt>
                <c:pt idx="4">
                  <c:v>12.75</c:v>
                </c:pt>
                <c:pt idx="5">
                  <c:v>11.25</c:v>
                </c:pt>
                <c:pt idx="6">
                  <c:v>8.25</c:v>
                </c:pt>
                <c:pt idx="7">
                  <c:v>5.25</c:v>
                </c:pt>
                <c:pt idx="8">
                  <c:v>5.25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5791688"/>
        <c:axId val="165792080"/>
      </c:lineChart>
      <c:catAx>
        <c:axId val="1657916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792080"/>
        <c:crosses val="autoZero"/>
        <c:auto val="1"/>
        <c:lblAlgn val="ctr"/>
        <c:lblOffset val="100"/>
        <c:noMultiLvlLbl val="1"/>
      </c:catAx>
      <c:valAx>
        <c:axId val="165792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791688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12.5</c:v>
                </c:pt>
                <c:pt idx="1">
                  <c:v>10.9375</c:v>
                </c:pt>
                <c:pt idx="2">
                  <c:v>9.375</c:v>
                </c:pt>
                <c:pt idx="3">
                  <c:v>7.8125</c:v>
                </c:pt>
                <c:pt idx="4">
                  <c:v>6.25</c:v>
                </c:pt>
                <c:pt idx="5">
                  <c:v>4.6875</c:v>
                </c:pt>
                <c:pt idx="6">
                  <c:v>3.125</c:v>
                </c:pt>
                <c:pt idx="7">
                  <c:v>1.5625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5792864"/>
        <c:axId val="165793256"/>
      </c:lineChart>
      <c:catAx>
        <c:axId val="1657928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793256"/>
        <c:crosses val="autoZero"/>
        <c:auto val="1"/>
        <c:lblAlgn val="ctr"/>
        <c:lblOffset val="100"/>
        <c:noMultiLvlLbl val="1"/>
      </c:catAx>
      <c:valAx>
        <c:axId val="165793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79286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5794040"/>
        <c:axId val="165794432"/>
      </c:lineChart>
      <c:catAx>
        <c:axId val="1657940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794432"/>
        <c:crosses val="autoZero"/>
        <c:auto val="1"/>
        <c:lblAlgn val="ctr"/>
        <c:lblOffset val="100"/>
        <c:noMultiLvlLbl val="1"/>
      </c:catAx>
      <c:valAx>
        <c:axId val="165794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79404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28</xdr:row>
      <xdr:rowOff>104490</xdr:rowOff>
    </xdr:from>
    <xdr:to>
      <xdr:col>10</xdr:col>
      <xdr:colOff>300075</xdr:colOff>
      <xdr:row>44</xdr:row>
      <xdr:rowOff>109005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19</xdr:row>
      <xdr:rowOff>161565</xdr:rowOff>
    </xdr:from>
    <xdr:to>
      <xdr:col>11</xdr:col>
      <xdr:colOff>81000</xdr:colOff>
      <xdr:row>35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17</xdr:row>
      <xdr:rowOff>118110</xdr:rowOff>
    </xdr:from>
    <xdr:to>
      <xdr:col>9</xdr:col>
      <xdr:colOff>566775</xdr:colOff>
      <xdr:row>33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51"/>
  <sheetViews>
    <sheetView windowProtection="1" showGridLines="0" topLeftCell="A25" zoomScaleNormal="100" workbookViewId="0">
      <selection activeCell="B42" sqref="B42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4" t="s">
        <v>0</v>
      </c>
      <c r="B1" s="34"/>
      <c r="C1" s="34"/>
      <c r="D1" s="34"/>
      <c r="E1" s="34"/>
      <c r="F1" s="34"/>
      <c r="G1" s="34"/>
      <c r="H1" s="34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4" t="s">
        <v>2</v>
      </c>
      <c r="B2" s="34" t="s">
        <v>3</v>
      </c>
      <c r="C2" s="34" t="s">
        <v>4</v>
      </c>
      <c r="D2" s="34" t="s">
        <v>5</v>
      </c>
      <c r="E2" s="34"/>
      <c r="F2" s="34" t="s">
        <v>6</v>
      </c>
      <c r="G2" s="34"/>
      <c r="H2" s="34" t="s">
        <v>7</v>
      </c>
      <c r="I2" s="34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4"/>
      <c r="B3" s="34"/>
      <c r="C3" s="34"/>
      <c r="D3" s="1" t="s">
        <v>8</v>
      </c>
      <c r="E3" s="1" t="s">
        <v>9</v>
      </c>
      <c r="F3" s="1" t="s">
        <v>8</v>
      </c>
      <c r="G3" s="1" t="s">
        <v>9</v>
      </c>
      <c r="H3" s="34"/>
      <c r="I3" s="34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35" t="s">
        <v>55</v>
      </c>
      <c r="B4" s="25" t="s">
        <v>56</v>
      </c>
      <c r="C4" s="24" t="s">
        <v>22</v>
      </c>
      <c r="D4" s="24">
        <v>1</v>
      </c>
      <c r="E4" s="41">
        <f>SUM(D4:D6)</f>
        <v>4</v>
      </c>
      <c r="F4" s="24">
        <v>1</v>
      </c>
      <c r="G4" s="41">
        <f>SUM(F4:F6)</f>
        <v>3.5</v>
      </c>
      <c r="H4" s="30" t="s">
        <v>80</v>
      </c>
      <c r="I4" s="33"/>
      <c r="J4" s="29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6"/>
      <c r="B5" s="20" t="s">
        <v>69</v>
      </c>
      <c r="C5" s="24" t="s">
        <v>22</v>
      </c>
      <c r="D5" s="24">
        <v>1</v>
      </c>
      <c r="E5" s="42"/>
      <c r="F5" s="24">
        <v>1</v>
      </c>
      <c r="G5" s="42"/>
      <c r="H5" s="30" t="s">
        <v>80</v>
      </c>
      <c r="I5" s="28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37"/>
      <c r="B6" s="21" t="s">
        <v>57</v>
      </c>
      <c r="C6" s="26" t="s">
        <v>22</v>
      </c>
      <c r="D6" s="26">
        <v>2</v>
      </c>
      <c r="E6" s="43"/>
      <c r="F6" s="26">
        <v>1.5</v>
      </c>
      <c r="G6" s="43"/>
      <c r="H6" s="30" t="s">
        <v>80</v>
      </c>
      <c r="I6" s="28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8" t="s">
        <v>58</v>
      </c>
      <c r="B7" s="21" t="s">
        <v>67</v>
      </c>
      <c r="C7" s="26" t="s">
        <v>22</v>
      </c>
      <c r="D7" s="27">
        <v>2</v>
      </c>
      <c r="E7" s="41">
        <f>SUM(D7:D11)</f>
        <v>10</v>
      </c>
      <c r="F7" s="27">
        <v>2</v>
      </c>
      <c r="G7" s="41">
        <f>SUM(F7:F11)</f>
        <v>8.5</v>
      </c>
      <c r="H7" s="30" t="s">
        <v>80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39"/>
      <c r="B8" s="21" t="s">
        <v>68</v>
      </c>
      <c r="C8" s="26" t="s">
        <v>22</v>
      </c>
      <c r="D8" s="19">
        <v>2</v>
      </c>
      <c r="E8" s="42"/>
      <c r="F8" s="19">
        <v>1.5</v>
      </c>
      <c r="G8" s="42"/>
      <c r="H8" s="30" t="s">
        <v>80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9"/>
      <c r="B9" s="22" t="s">
        <v>70</v>
      </c>
      <c r="C9" s="26" t="s">
        <v>22</v>
      </c>
      <c r="D9" s="19">
        <v>1</v>
      </c>
      <c r="E9" s="42"/>
      <c r="F9" s="19">
        <v>1</v>
      </c>
      <c r="G9" s="42"/>
      <c r="H9" s="30" t="s">
        <v>80</v>
      </c>
      <c r="I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9"/>
      <c r="B10" s="23" t="s">
        <v>72</v>
      </c>
      <c r="C10" s="26" t="s">
        <v>22</v>
      </c>
      <c r="D10" s="19">
        <v>3</v>
      </c>
      <c r="E10" s="42"/>
      <c r="F10" s="19">
        <v>2.5</v>
      </c>
      <c r="G10" s="42"/>
      <c r="H10" s="30" t="s">
        <v>80</v>
      </c>
      <c r="I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40"/>
      <c r="B11" s="22" t="s">
        <v>71</v>
      </c>
      <c r="C11" s="26" t="s">
        <v>22</v>
      </c>
      <c r="D11" s="19">
        <v>2</v>
      </c>
      <c r="E11" s="43"/>
      <c r="F11" s="19">
        <v>1.5</v>
      </c>
      <c r="G11" s="43"/>
      <c r="H11" s="30" t="s">
        <v>80</v>
      </c>
      <c r="I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8" t="s">
        <v>32</v>
      </c>
      <c r="B12" s="23" t="s">
        <v>82</v>
      </c>
      <c r="C12" s="26" t="s">
        <v>24</v>
      </c>
      <c r="D12" s="19">
        <v>2</v>
      </c>
      <c r="E12" s="41">
        <f>SUM(D12:D35)</f>
        <v>17.75</v>
      </c>
      <c r="F12" s="19">
        <v>1.25</v>
      </c>
      <c r="G12" s="41">
        <f>SUM(F12:F35)</f>
        <v>13.25</v>
      </c>
      <c r="H12" s="30" t="s">
        <v>80</v>
      </c>
      <c r="I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9"/>
      <c r="B13" s="23" t="s">
        <v>81</v>
      </c>
      <c r="C13" s="26" t="s">
        <v>24</v>
      </c>
      <c r="D13" s="19">
        <v>2</v>
      </c>
      <c r="E13" s="42"/>
      <c r="F13" s="19">
        <v>1.5</v>
      </c>
      <c r="G13" s="42"/>
      <c r="H13" s="30" t="s">
        <v>80</v>
      </c>
      <c r="I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9"/>
      <c r="B14" s="23" t="s">
        <v>83</v>
      </c>
      <c r="C14" s="26" t="s">
        <v>24</v>
      </c>
      <c r="D14" s="19">
        <v>1</v>
      </c>
      <c r="E14" s="42"/>
      <c r="F14" s="19">
        <v>1</v>
      </c>
      <c r="G14" s="42"/>
      <c r="H14" s="30" t="s">
        <v>80</v>
      </c>
      <c r="I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9"/>
      <c r="B15" s="23" t="s">
        <v>84</v>
      </c>
      <c r="C15" s="26" t="s">
        <v>24</v>
      </c>
      <c r="D15" s="19">
        <v>1</v>
      </c>
      <c r="E15" s="42"/>
      <c r="F15" s="19">
        <v>1</v>
      </c>
      <c r="G15" s="42"/>
      <c r="H15" s="30" t="s">
        <v>80</v>
      </c>
      <c r="I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39"/>
      <c r="B16" s="32" t="s">
        <v>53</v>
      </c>
      <c r="C16" s="19"/>
      <c r="D16" s="19"/>
      <c r="E16" s="42"/>
      <c r="F16" s="19"/>
      <c r="G16" s="42"/>
      <c r="H16" s="30" t="s">
        <v>52</v>
      </c>
      <c r="I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x14ac:dyDescent="0.2">
      <c r="A17" s="39"/>
      <c r="B17" s="23" t="s">
        <v>54</v>
      </c>
      <c r="C17" s="19"/>
      <c r="D17" s="19"/>
      <c r="E17" s="42"/>
      <c r="F17" s="19"/>
      <c r="G17" s="42"/>
      <c r="H17" s="30" t="s">
        <v>52</v>
      </c>
      <c r="I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x14ac:dyDescent="0.2">
      <c r="A18" s="39"/>
      <c r="B18" s="23" t="s">
        <v>87</v>
      </c>
      <c r="C18" s="26" t="s">
        <v>24</v>
      </c>
      <c r="D18" s="19">
        <v>1</v>
      </c>
      <c r="E18" s="42"/>
      <c r="F18" s="19">
        <v>1</v>
      </c>
      <c r="G18" s="42"/>
      <c r="H18" s="30" t="s">
        <v>80</v>
      </c>
      <c r="I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x14ac:dyDescent="0.2">
      <c r="A19" s="39"/>
      <c r="B19" s="23" t="s">
        <v>88</v>
      </c>
      <c r="C19" s="26" t="s">
        <v>24</v>
      </c>
      <c r="D19" s="19">
        <v>1</v>
      </c>
      <c r="E19" s="42"/>
      <c r="F19" s="19">
        <v>1</v>
      </c>
      <c r="G19" s="42"/>
      <c r="H19" s="30" t="s">
        <v>80</v>
      </c>
      <c r="I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x14ac:dyDescent="0.2">
      <c r="A20" s="39"/>
      <c r="B20" s="23" t="s">
        <v>89</v>
      </c>
      <c r="C20" s="26" t="s">
        <v>24</v>
      </c>
      <c r="D20" s="19">
        <v>1</v>
      </c>
      <c r="E20" s="42"/>
      <c r="F20" s="19">
        <v>1</v>
      </c>
      <c r="G20" s="42"/>
      <c r="H20" s="30" t="s">
        <v>80</v>
      </c>
      <c r="I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x14ac:dyDescent="0.2">
      <c r="A21" s="39"/>
      <c r="B21" s="23" t="s">
        <v>94</v>
      </c>
      <c r="C21" s="26" t="s">
        <v>24</v>
      </c>
      <c r="D21" s="19">
        <v>0.25</v>
      </c>
      <c r="E21" s="42"/>
      <c r="F21" s="19">
        <v>0.25</v>
      </c>
      <c r="G21" s="42"/>
      <c r="H21" s="30" t="s">
        <v>80</v>
      </c>
      <c r="I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x14ac:dyDescent="0.2">
      <c r="A22" s="39"/>
      <c r="B22" s="23" t="s">
        <v>90</v>
      </c>
      <c r="C22" s="26" t="s">
        <v>24</v>
      </c>
      <c r="D22" s="19">
        <v>1</v>
      </c>
      <c r="E22" s="42"/>
      <c r="F22" s="19">
        <v>0.5</v>
      </c>
      <c r="G22" s="42"/>
      <c r="H22" s="30" t="s">
        <v>80</v>
      </c>
      <c r="I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4.25" x14ac:dyDescent="0.2">
      <c r="A23" s="39"/>
      <c r="B23" s="23" t="s">
        <v>91</v>
      </c>
      <c r="C23" s="26" t="s">
        <v>24</v>
      </c>
      <c r="D23" s="19">
        <v>1</v>
      </c>
      <c r="E23" s="42"/>
      <c r="F23" s="19">
        <v>0.5</v>
      </c>
      <c r="G23" s="42"/>
      <c r="H23" s="30" t="s">
        <v>80</v>
      </c>
      <c r="I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4.25" x14ac:dyDescent="0.2">
      <c r="A24" s="39"/>
      <c r="B24" s="23" t="s">
        <v>92</v>
      </c>
      <c r="C24" s="26" t="s">
        <v>24</v>
      </c>
      <c r="D24" s="19">
        <v>1</v>
      </c>
      <c r="E24" s="42"/>
      <c r="F24" s="19">
        <v>0.5</v>
      </c>
      <c r="G24" s="42"/>
      <c r="H24" s="30" t="s">
        <v>80</v>
      </c>
      <c r="I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4.25" x14ac:dyDescent="0.2">
      <c r="A25" s="39"/>
      <c r="B25" s="23" t="s">
        <v>93</v>
      </c>
      <c r="C25" s="26" t="s">
        <v>24</v>
      </c>
      <c r="D25" s="19">
        <v>0.25</v>
      </c>
      <c r="E25" s="42"/>
      <c r="F25" s="19">
        <v>0.25</v>
      </c>
      <c r="G25" s="42"/>
      <c r="H25" s="30" t="s">
        <v>80</v>
      </c>
      <c r="I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4.25" x14ac:dyDescent="0.2">
      <c r="A26" s="39"/>
      <c r="B26" s="21" t="s">
        <v>59</v>
      </c>
      <c r="C26" s="19" t="s">
        <v>22</v>
      </c>
      <c r="D26" s="19">
        <v>0.75</v>
      </c>
      <c r="E26" s="42"/>
      <c r="F26" s="19">
        <v>0.5</v>
      </c>
      <c r="G26" s="42"/>
      <c r="H26" s="30" t="s">
        <v>80</v>
      </c>
      <c r="I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4.25" x14ac:dyDescent="0.2">
      <c r="A27" s="39"/>
      <c r="B27" s="21" t="s">
        <v>60</v>
      </c>
      <c r="C27" s="19" t="s">
        <v>22</v>
      </c>
      <c r="D27" s="19">
        <v>0.75</v>
      </c>
      <c r="E27" s="42"/>
      <c r="F27" s="19">
        <v>0.5</v>
      </c>
      <c r="G27" s="42"/>
      <c r="H27" s="30" t="s">
        <v>80</v>
      </c>
      <c r="I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4.25" x14ac:dyDescent="0.2">
      <c r="A28" s="39"/>
      <c r="B28" s="21" t="s">
        <v>61</v>
      </c>
      <c r="C28" s="19" t="s">
        <v>22</v>
      </c>
      <c r="D28" s="19">
        <v>0.75</v>
      </c>
      <c r="E28" s="42"/>
      <c r="F28" s="19">
        <v>0.5</v>
      </c>
      <c r="G28" s="42"/>
      <c r="H28" s="30" t="s">
        <v>80</v>
      </c>
      <c r="I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4.25" x14ac:dyDescent="0.2">
      <c r="A29" s="39"/>
      <c r="B29" s="21" t="s">
        <v>62</v>
      </c>
      <c r="C29" s="19" t="s">
        <v>22</v>
      </c>
      <c r="D29" s="19">
        <v>0.75</v>
      </c>
      <c r="E29" s="42"/>
      <c r="F29" s="19">
        <v>0.5</v>
      </c>
      <c r="G29" s="42"/>
      <c r="H29" s="30" t="s">
        <v>80</v>
      </c>
      <c r="I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4.25" x14ac:dyDescent="0.2">
      <c r="A30" s="39"/>
      <c r="B30" s="21" t="s">
        <v>85</v>
      </c>
      <c r="C30" s="19" t="s">
        <v>22</v>
      </c>
      <c r="D30" s="19">
        <v>0.75</v>
      </c>
      <c r="E30" s="42"/>
      <c r="F30" s="19">
        <v>0.5</v>
      </c>
      <c r="G30" s="42"/>
      <c r="H30" s="30" t="s">
        <v>80</v>
      </c>
      <c r="I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4.25" x14ac:dyDescent="0.2">
      <c r="A31" s="39"/>
      <c r="B31" s="21" t="s">
        <v>86</v>
      </c>
      <c r="C31" s="19" t="s">
        <v>22</v>
      </c>
      <c r="D31" s="19">
        <v>0.75</v>
      </c>
      <c r="E31" s="42"/>
      <c r="F31" s="19">
        <v>0.5</v>
      </c>
      <c r="G31" s="42"/>
      <c r="H31" s="30" t="s">
        <v>80</v>
      </c>
      <c r="I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4.25" x14ac:dyDescent="0.2">
      <c r="A32" s="39"/>
      <c r="B32" s="21" t="s">
        <v>63</v>
      </c>
      <c r="C32" s="19" t="s">
        <v>22</v>
      </c>
      <c r="D32" s="19">
        <v>0.75</v>
      </c>
      <c r="E32" s="42"/>
      <c r="F32" s="19">
        <v>0.5</v>
      </c>
      <c r="G32" s="42"/>
      <c r="H32" s="30" t="s">
        <v>80</v>
      </c>
      <c r="I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4.25" x14ac:dyDescent="0.2">
      <c r="A33" s="39"/>
      <c r="B33" s="21" t="s">
        <v>64</v>
      </c>
      <c r="C33" s="19"/>
      <c r="D33" s="19"/>
      <c r="E33" s="42"/>
      <c r="F33" s="19"/>
      <c r="G33" s="42"/>
      <c r="H33" s="30" t="s">
        <v>52</v>
      </c>
      <c r="I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4.25" x14ac:dyDescent="0.2">
      <c r="A34" s="39"/>
      <c r="B34" s="21" t="s">
        <v>65</v>
      </c>
      <c r="C34" s="19"/>
      <c r="D34" s="19"/>
      <c r="E34" s="42"/>
      <c r="F34" s="19"/>
      <c r="G34" s="42"/>
      <c r="H34" s="30" t="s">
        <v>52</v>
      </c>
      <c r="I34" s="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4.25" x14ac:dyDescent="0.2">
      <c r="A35" s="40"/>
      <c r="B35" s="21" t="s">
        <v>66</v>
      </c>
      <c r="C35" s="19"/>
      <c r="D35" s="19"/>
      <c r="E35" s="43"/>
      <c r="F35" s="19"/>
      <c r="G35" s="43"/>
      <c r="H35" s="30" t="s">
        <v>52</v>
      </c>
      <c r="I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4.25" x14ac:dyDescent="0.2">
      <c r="A36" s="38" t="s">
        <v>95</v>
      </c>
      <c r="B36" s="21" t="s">
        <v>96</v>
      </c>
      <c r="C36" s="19" t="s">
        <v>22</v>
      </c>
      <c r="D36" s="19">
        <v>1.5</v>
      </c>
      <c r="E36" s="41">
        <f>SUM(D36:D38)</f>
        <v>4.5</v>
      </c>
      <c r="F36" s="19">
        <v>2</v>
      </c>
      <c r="G36" s="41">
        <f>SUM(F36:F38)</f>
        <v>5</v>
      </c>
      <c r="H36" s="30" t="s">
        <v>80</v>
      </c>
      <c r="I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4.25" x14ac:dyDescent="0.2">
      <c r="A37" s="39"/>
      <c r="B37" s="21" t="s">
        <v>97</v>
      </c>
      <c r="C37" s="19" t="s">
        <v>22</v>
      </c>
      <c r="D37" s="19">
        <v>2</v>
      </c>
      <c r="E37" s="42"/>
      <c r="F37" s="19">
        <v>2</v>
      </c>
      <c r="G37" s="42"/>
      <c r="H37" s="30" t="s">
        <v>80</v>
      </c>
      <c r="I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4.25" x14ac:dyDescent="0.2">
      <c r="A38" s="40"/>
      <c r="B38" s="21" t="s">
        <v>98</v>
      </c>
      <c r="C38" s="19" t="s">
        <v>22</v>
      </c>
      <c r="D38" s="19">
        <v>1</v>
      </c>
      <c r="E38" s="43"/>
      <c r="F38" s="19">
        <v>1</v>
      </c>
      <c r="G38" s="43"/>
      <c r="H38" s="30" t="s">
        <v>80</v>
      </c>
      <c r="I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4.25" x14ac:dyDescent="0.2">
      <c r="A39" s="38" t="s">
        <v>47</v>
      </c>
      <c r="B39" s="25" t="s">
        <v>48</v>
      </c>
      <c r="C39" s="19" t="s">
        <v>23</v>
      </c>
      <c r="D39" s="19">
        <v>2</v>
      </c>
      <c r="E39" s="41">
        <f>SUM(D39:D42)</f>
        <v>8</v>
      </c>
      <c r="F39" s="19">
        <v>2</v>
      </c>
      <c r="G39" s="41">
        <f>SUM(F39:F42)</f>
        <v>9</v>
      </c>
      <c r="H39" s="30" t="s">
        <v>80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8" ht="14.25" x14ac:dyDescent="0.2">
      <c r="A40" s="39"/>
      <c r="B40" s="20" t="s">
        <v>49</v>
      </c>
      <c r="C40" s="19" t="s">
        <v>23</v>
      </c>
      <c r="D40" s="19">
        <v>2</v>
      </c>
      <c r="E40" s="42"/>
      <c r="F40" s="19">
        <v>3</v>
      </c>
      <c r="G40" s="42"/>
      <c r="H40" s="30" t="s">
        <v>80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8" ht="14.25" x14ac:dyDescent="0.2">
      <c r="A41" s="39"/>
      <c r="B41" s="21" t="s">
        <v>50</v>
      </c>
      <c r="C41" s="19" t="s">
        <v>23</v>
      </c>
      <c r="D41" s="19">
        <v>3</v>
      </c>
      <c r="E41" s="42"/>
      <c r="F41" s="19">
        <v>3</v>
      </c>
      <c r="G41" s="42"/>
      <c r="H41" s="30" t="s">
        <v>80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8" ht="14.25" x14ac:dyDescent="0.2">
      <c r="A42" s="39"/>
      <c r="B42" s="21" t="s">
        <v>99</v>
      </c>
      <c r="C42" s="19" t="s">
        <v>23</v>
      </c>
      <c r="D42" s="19">
        <v>1</v>
      </c>
      <c r="E42" s="43"/>
      <c r="F42" s="19">
        <v>1</v>
      </c>
      <c r="G42" s="43"/>
      <c r="H42" s="30" t="s">
        <v>80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8" ht="14.25" x14ac:dyDescent="0.2">
      <c r="A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8" ht="27.75" customHeight="1" x14ac:dyDescent="0.2">
      <c r="A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8" ht="14.25" x14ac:dyDescent="0.2">
      <c r="A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8" ht="14.25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8" ht="14.25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8" ht="14.25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4.2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4.2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4.2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</sheetData>
  <mergeCells count="23">
    <mergeCell ref="A39:A42"/>
    <mergeCell ref="E39:E42"/>
    <mergeCell ref="G39:G42"/>
    <mergeCell ref="A1:H1"/>
    <mergeCell ref="A2:A3"/>
    <mergeCell ref="B2:B3"/>
    <mergeCell ref="C2:C3"/>
    <mergeCell ref="D2:E2"/>
    <mergeCell ref="F2:G2"/>
    <mergeCell ref="H2:H3"/>
    <mergeCell ref="A12:A35"/>
    <mergeCell ref="E12:E35"/>
    <mergeCell ref="G12:G35"/>
    <mergeCell ref="A36:A38"/>
    <mergeCell ref="E36:E38"/>
    <mergeCell ref="G36:G38"/>
    <mergeCell ref="I2:I3"/>
    <mergeCell ref="A4:A6"/>
    <mergeCell ref="A7:A11"/>
    <mergeCell ref="E7:E11"/>
    <mergeCell ref="E4:E6"/>
    <mergeCell ref="G7:G11"/>
    <mergeCell ref="G4:G6"/>
  </mergeCells>
  <conditionalFormatting sqref="I1:I6">
    <cfRule type="expression" dxfId="127" priority="2">
      <formula>LEN(TRIM(I1))=0</formula>
    </cfRule>
  </conditionalFormatting>
  <conditionalFormatting sqref="I1:I6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tabSelected="1" zoomScaleNormal="100" workbookViewId="0">
      <pane ySplit="4" topLeftCell="A5" activePane="bottomLeft" state="frozen"/>
      <selection pane="bottomLeft" activeCell="J12" sqref="J12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5"/>
      <c r="B1" s="45"/>
      <c r="C1" s="45" t="s">
        <v>10</v>
      </c>
      <c r="D1" s="45"/>
      <c r="E1" s="45"/>
      <c r="F1" s="45"/>
      <c r="G1" s="45"/>
      <c r="H1" s="45"/>
      <c r="I1" s="45"/>
      <c r="J1" s="45"/>
      <c r="K1" s="45"/>
      <c r="L1" s="45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6">
        <v>8</v>
      </c>
      <c r="B3" s="47" t="s">
        <v>13</v>
      </c>
      <c r="C3" s="48" t="s">
        <v>38</v>
      </c>
      <c r="D3" s="50" t="s">
        <v>73</v>
      </c>
      <c r="E3" s="50" t="s">
        <v>74</v>
      </c>
      <c r="F3" s="48" t="s">
        <v>75</v>
      </c>
      <c r="G3" s="48" t="s">
        <v>76</v>
      </c>
      <c r="H3" s="48" t="s">
        <v>77</v>
      </c>
      <c r="I3" s="48" t="s">
        <v>78</v>
      </c>
      <c r="J3" s="48" t="s">
        <v>79</v>
      </c>
      <c r="K3" s="47" t="s">
        <v>14</v>
      </c>
      <c r="L3" s="47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SUM('Sprint Backlog'!D:D)</f>
        <v>44.25</v>
      </c>
      <c r="C5" s="12">
        <f t="shared" ref="C5:J5" si="1">B5-$B9</f>
        <v>38.71875</v>
      </c>
      <c r="D5" s="12">
        <f t="shared" si="1"/>
        <v>33.1875</v>
      </c>
      <c r="E5" s="12">
        <f t="shared" si="1"/>
        <v>27.65625</v>
      </c>
      <c r="F5" s="12">
        <f t="shared" si="1"/>
        <v>22.125</v>
      </c>
      <c r="G5" s="12">
        <f t="shared" si="1"/>
        <v>16.59375</v>
      </c>
      <c r="H5" s="12">
        <f t="shared" si="1"/>
        <v>11.0625</v>
      </c>
      <c r="I5" s="12">
        <f t="shared" si="1"/>
        <v>5.53125</v>
      </c>
      <c r="J5" s="12">
        <f t="shared" si="1"/>
        <v>0</v>
      </c>
      <c r="K5" s="12">
        <f>SUM(C5:J5)</f>
        <v>154.875</v>
      </c>
      <c r="L5" s="12">
        <f>K5/A$3</f>
        <v>19.359375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44.25</v>
      </c>
      <c r="C6" s="12">
        <f t="shared" ref="C6:J6" si="2">B6-C9</f>
        <v>43.25</v>
      </c>
      <c r="D6" s="12">
        <f t="shared" si="2"/>
        <v>38.75</v>
      </c>
      <c r="E6" s="12">
        <f t="shared" si="2"/>
        <v>33.75</v>
      </c>
      <c r="F6" s="12">
        <f t="shared" si="2"/>
        <v>28.25</v>
      </c>
      <c r="G6" s="12">
        <f t="shared" si="2"/>
        <v>26.75</v>
      </c>
      <c r="H6" s="12">
        <f t="shared" si="2"/>
        <v>20.75</v>
      </c>
      <c r="I6" s="12">
        <f t="shared" si="2"/>
        <v>17.75</v>
      </c>
      <c r="J6" s="12">
        <f t="shared" si="2"/>
        <v>16.75</v>
      </c>
      <c r="K6" s="12">
        <f>SUM(C6:J6)</f>
        <v>226</v>
      </c>
      <c r="L6" s="12">
        <f>K6/A$3</f>
        <v>28.25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18</v>
      </c>
      <c r="B8" s="14" t="s">
        <v>19</v>
      </c>
      <c r="C8" s="44" t="s">
        <v>20</v>
      </c>
      <c r="D8" s="44"/>
      <c r="E8" s="44"/>
      <c r="F8" s="44"/>
      <c r="G8" s="44"/>
      <c r="H8" s="44"/>
      <c r="I8" s="44"/>
      <c r="J8" s="44"/>
      <c r="K8" s="44"/>
      <c r="L8" s="44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5.53125</v>
      </c>
      <c r="C9" s="15">
        <f t="shared" ref="C9:K9" si="3">SUM(C10:C12)</f>
        <v>1</v>
      </c>
      <c r="D9" s="15">
        <f t="shared" si="3"/>
        <v>4.5</v>
      </c>
      <c r="E9" s="15">
        <f t="shared" si="3"/>
        <v>5</v>
      </c>
      <c r="F9" s="15">
        <f t="shared" si="3"/>
        <v>5.5</v>
      </c>
      <c r="G9" s="15">
        <f t="shared" si="3"/>
        <v>1.5</v>
      </c>
      <c r="H9" s="15">
        <f t="shared" si="3"/>
        <v>6</v>
      </c>
      <c r="I9" s="15">
        <f t="shared" si="3"/>
        <v>3</v>
      </c>
      <c r="J9" s="15">
        <f t="shared" si="3"/>
        <v>1</v>
      </c>
      <c r="K9" s="15">
        <f t="shared" si="3"/>
        <v>27.5</v>
      </c>
      <c r="L9" s="15">
        <f>K9/A$3</f>
        <v>3.4375</v>
      </c>
      <c r="M9" s="6"/>
      <c r="N9" s="6"/>
      <c r="O9" s="6"/>
      <c r="P9" s="6"/>
      <c r="Q9" s="6"/>
      <c r="R9" s="6"/>
      <c r="S9" s="6"/>
    </row>
    <row r="10" spans="1:19" ht="14.25" x14ac:dyDescent="0.2">
      <c r="A10" s="16" t="s">
        <v>22</v>
      </c>
      <c r="B10" s="17">
        <f>Diogo!B9</f>
        <v>2.96875</v>
      </c>
      <c r="C10" s="12">
        <f>Diogo!C9</f>
        <v>1</v>
      </c>
      <c r="D10" s="12">
        <v>2.5</v>
      </c>
      <c r="E10" s="12">
        <v>5</v>
      </c>
      <c r="F10" s="12">
        <v>2.5</v>
      </c>
      <c r="G10" s="12">
        <v>1.5</v>
      </c>
      <c r="H10" s="12">
        <v>3</v>
      </c>
      <c r="I10" s="12">
        <v>3</v>
      </c>
      <c r="J10" s="12">
        <v>0</v>
      </c>
      <c r="K10" s="12">
        <f>SUM(C10:J10)</f>
        <v>18.5</v>
      </c>
      <c r="L10" s="12">
        <f>K10/A$3</f>
        <v>2.3125</v>
      </c>
      <c r="M10" s="6"/>
      <c r="N10" s="6"/>
      <c r="O10" s="6"/>
      <c r="P10" s="6"/>
      <c r="Q10" s="6"/>
      <c r="R10" s="6"/>
      <c r="S10" s="6"/>
    </row>
    <row r="11" spans="1:19" ht="14.25" x14ac:dyDescent="0.2">
      <c r="A11" s="16" t="s">
        <v>23</v>
      </c>
      <c r="B11" s="18">
        <f>Ivo!B9</f>
        <v>1</v>
      </c>
      <c r="C11" s="12">
        <f>Ivo!C9</f>
        <v>0</v>
      </c>
      <c r="D11" s="12">
        <v>2</v>
      </c>
      <c r="E11" s="12">
        <v>0</v>
      </c>
      <c r="F11" s="12">
        <v>3</v>
      </c>
      <c r="G11" s="12">
        <v>0</v>
      </c>
      <c r="H11" s="12">
        <v>3</v>
      </c>
      <c r="I11" s="12">
        <v>0</v>
      </c>
      <c r="J11" s="12">
        <v>1</v>
      </c>
      <c r="K11" s="12">
        <f>SUM(C11:J11)</f>
        <v>9</v>
      </c>
      <c r="L11" s="12">
        <f>K11/A$3</f>
        <v>1.125</v>
      </c>
      <c r="M11" s="6"/>
      <c r="N11" s="6"/>
      <c r="O11" s="6"/>
      <c r="P11" s="6"/>
      <c r="Q11" s="6"/>
      <c r="R11" s="6"/>
      <c r="S11" s="6"/>
    </row>
    <row r="12" spans="1:19" ht="14.25" x14ac:dyDescent="0.2">
      <c r="A12" s="16" t="s">
        <v>24</v>
      </c>
      <c r="B12" s="17">
        <f>Izaquiel!B9</f>
        <v>1.5625</v>
      </c>
      <c r="C12" s="12">
        <f>Izaquiel!C9</f>
        <v>0</v>
      </c>
      <c r="D12" s="12">
        <v>0</v>
      </c>
      <c r="E12" s="12">
        <f>Izaquiel!E9</f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</v>
      </c>
      <c r="L12" s="12">
        <f>K12/A$3</f>
        <v>0</v>
      </c>
      <c r="M12" s="6"/>
      <c r="N12" s="6"/>
      <c r="O12" s="6"/>
      <c r="P12" s="6"/>
      <c r="Q12" s="6"/>
      <c r="R12" s="6"/>
      <c r="S12" s="6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6">
      <formula>LEN(TRIM(B10))=0</formula>
    </cfRule>
  </conditionalFormatting>
  <conditionalFormatting sqref="C10">
    <cfRule type="cellIs" dxfId="124" priority="37" operator="equal">
      <formula>0</formula>
    </cfRule>
  </conditionalFormatting>
  <conditionalFormatting sqref="C10">
    <cfRule type="cellIs" dxfId="123" priority="38" operator="notEqual">
      <formula>0</formula>
    </cfRule>
  </conditionalFormatting>
  <conditionalFormatting sqref="B10 B12">
    <cfRule type="notContainsText" dxfId="122" priority="40" operator="notContains" text="9875894754())("/>
  </conditionalFormatting>
  <conditionalFormatting sqref="K5">
    <cfRule type="expression" dxfId="121" priority="41">
      <formula>LEN(TRIM(K5))=0</formula>
    </cfRule>
  </conditionalFormatting>
  <conditionalFormatting sqref="K5">
    <cfRule type="cellIs" dxfId="120" priority="42" operator="equal">
      <formula>0</formula>
    </cfRule>
  </conditionalFormatting>
  <conditionalFormatting sqref="K5">
    <cfRule type="cellIs" dxfId="119" priority="43" operator="notEqual">
      <formula>0</formula>
    </cfRule>
  </conditionalFormatting>
  <conditionalFormatting sqref="K5">
    <cfRule type="expression" dxfId="118" priority="44">
      <formula>LEN(TRIM(K5))=0</formula>
    </cfRule>
  </conditionalFormatting>
  <conditionalFormatting sqref="K5">
    <cfRule type="cellIs" dxfId="117" priority="45" operator="equal">
      <formula>0</formula>
    </cfRule>
  </conditionalFormatting>
  <conditionalFormatting sqref="K5">
    <cfRule type="cellIs" dxfId="116" priority="46" operator="notEqual">
      <formula>0</formula>
    </cfRule>
  </conditionalFormatting>
  <conditionalFormatting sqref="K6">
    <cfRule type="expression" dxfId="115" priority="47">
      <formula>LEN(TRIM(K6))=0</formula>
    </cfRule>
  </conditionalFormatting>
  <conditionalFormatting sqref="K6">
    <cfRule type="cellIs" dxfId="114" priority="48" operator="equal">
      <formula>0</formula>
    </cfRule>
  </conditionalFormatting>
  <conditionalFormatting sqref="K6">
    <cfRule type="cellIs" dxfId="113" priority="49" operator="notEqual">
      <formula>0</formula>
    </cfRule>
  </conditionalFormatting>
  <conditionalFormatting sqref="K6">
    <cfRule type="expression" dxfId="112" priority="50">
      <formula>LEN(TRIM(K6))=0</formula>
    </cfRule>
  </conditionalFormatting>
  <conditionalFormatting sqref="K6">
    <cfRule type="cellIs" dxfId="111" priority="51" operator="equal">
      <formula>0</formula>
    </cfRule>
  </conditionalFormatting>
  <conditionalFormatting sqref="K6">
    <cfRule type="cellIs" dxfId="110" priority="52" operator="notEqual">
      <formula>0</formula>
    </cfRule>
  </conditionalFormatting>
  <conditionalFormatting sqref="L6">
    <cfRule type="expression" dxfId="109" priority="53">
      <formula>LEN(TRIM(L6))=0</formula>
    </cfRule>
  </conditionalFormatting>
  <conditionalFormatting sqref="L6">
    <cfRule type="cellIs" dxfId="108" priority="54" operator="equal">
      <formula>0</formula>
    </cfRule>
  </conditionalFormatting>
  <conditionalFormatting sqref="L6">
    <cfRule type="cellIs" dxfId="107" priority="55" operator="notEqual">
      <formula>0</formula>
    </cfRule>
  </conditionalFormatting>
  <conditionalFormatting sqref="L6">
    <cfRule type="expression" dxfId="106" priority="56">
      <formula>LEN(TRIM(L6))=0</formula>
    </cfRule>
  </conditionalFormatting>
  <conditionalFormatting sqref="L6">
    <cfRule type="cellIs" dxfId="105" priority="57" operator="equal">
      <formula>0</formula>
    </cfRule>
  </conditionalFormatting>
  <conditionalFormatting sqref="L6">
    <cfRule type="cellIs" dxfId="104" priority="58" operator="notEqual">
      <formula>0</formula>
    </cfRule>
  </conditionalFormatting>
  <conditionalFormatting sqref="L5">
    <cfRule type="expression" dxfId="103" priority="59">
      <formula>LEN(TRIM(L5))=0</formula>
    </cfRule>
  </conditionalFormatting>
  <conditionalFormatting sqref="L5">
    <cfRule type="cellIs" dxfId="102" priority="60" operator="equal">
      <formula>0</formula>
    </cfRule>
  </conditionalFormatting>
  <conditionalFormatting sqref="L5">
    <cfRule type="cellIs" dxfId="101" priority="61" operator="notEqual">
      <formula>0</formula>
    </cfRule>
  </conditionalFormatting>
  <conditionalFormatting sqref="L5">
    <cfRule type="expression" dxfId="100" priority="62">
      <formula>LEN(TRIM(L5))=0</formula>
    </cfRule>
  </conditionalFormatting>
  <conditionalFormatting sqref="L5">
    <cfRule type="cellIs" dxfId="99" priority="63" operator="equal">
      <formula>0</formula>
    </cfRule>
  </conditionalFormatting>
  <conditionalFormatting sqref="L5">
    <cfRule type="cellIs" dxfId="98" priority="64" operator="notEqual">
      <formula>0</formula>
    </cfRule>
  </conditionalFormatting>
  <conditionalFormatting sqref="K10">
    <cfRule type="expression" dxfId="97" priority="65">
      <formula>LEN(TRIM(K10))=0</formula>
    </cfRule>
  </conditionalFormatting>
  <conditionalFormatting sqref="K10">
    <cfRule type="cellIs" dxfId="96" priority="66" operator="equal">
      <formula>0</formula>
    </cfRule>
  </conditionalFormatting>
  <conditionalFormatting sqref="K10">
    <cfRule type="cellIs" dxfId="95" priority="67" operator="notEqual">
      <formula>0</formula>
    </cfRule>
  </conditionalFormatting>
  <conditionalFormatting sqref="K10">
    <cfRule type="expression" dxfId="94" priority="68">
      <formula>LEN(TRIM(K10))=0</formula>
    </cfRule>
  </conditionalFormatting>
  <conditionalFormatting sqref="K10">
    <cfRule type="cellIs" dxfId="93" priority="69" operator="equal">
      <formula>0</formula>
    </cfRule>
  </conditionalFormatting>
  <conditionalFormatting sqref="K10">
    <cfRule type="cellIs" dxfId="92" priority="70" operator="notEqual">
      <formula>0</formula>
    </cfRule>
  </conditionalFormatting>
  <conditionalFormatting sqref="K11">
    <cfRule type="expression" dxfId="91" priority="71">
      <formula>LEN(TRIM(K11))=0</formula>
    </cfRule>
  </conditionalFormatting>
  <conditionalFormatting sqref="K11">
    <cfRule type="cellIs" dxfId="90" priority="72" operator="equal">
      <formula>0</formula>
    </cfRule>
  </conditionalFormatting>
  <conditionalFormatting sqref="K11">
    <cfRule type="cellIs" dxfId="89" priority="73" operator="notEqual">
      <formula>0</formula>
    </cfRule>
  </conditionalFormatting>
  <conditionalFormatting sqref="K11">
    <cfRule type="expression" dxfId="88" priority="74">
      <formula>LEN(TRIM(K11))=0</formula>
    </cfRule>
  </conditionalFormatting>
  <conditionalFormatting sqref="K11">
    <cfRule type="cellIs" dxfId="87" priority="75" operator="equal">
      <formula>0</formula>
    </cfRule>
  </conditionalFormatting>
  <conditionalFormatting sqref="K11">
    <cfRule type="cellIs" dxfId="86" priority="76" operator="notEqual">
      <formula>0</formula>
    </cfRule>
  </conditionalFormatting>
  <conditionalFormatting sqref="K12">
    <cfRule type="expression" dxfId="85" priority="77">
      <formula>LEN(TRIM(K12))=0</formula>
    </cfRule>
  </conditionalFormatting>
  <conditionalFormatting sqref="K12">
    <cfRule type="cellIs" dxfId="84" priority="78" operator="equal">
      <formula>0</formula>
    </cfRule>
  </conditionalFormatting>
  <conditionalFormatting sqref="K12">
    <cfRule type="cellIs" dxfId="83" priority="79" operator="notEqual">
      <formula>0</formula>
    </cfRule>
  </conditionalFormatting>
  <conditionalFormatting sqref="K12">
    <cfRule type="expression" dxfId="82" priority="80">
      <formula>LEN(TRIM(K12))=0</formula>
    </cfRule>
  </conditionalFormatting>
  <conditionalFormatting sqref="K12">
    <cfRule type="cellIs" dxfId="81" priority="81" operator="equal">
      <formula>0</formula>
    </cfRule>
  </conditionalFormatting>
  <conditionalFormatting sqref="K12">
    <cfRule type="cellIs" dxfId="80" priority="82" operator="notEqual">
      <formula>0</formula>
    </cfRule>
  </conditionalFormatting>
  <conditionalFormatting sqref="L10">
    <cfRule type="expression" dxfId="79" priority="83">
      <formula>LEN(TRIM(L10))=0</formula>
    </cfRule>
  </conditionalFormatting>
  <conditionalFormatting sqref="L10">
    <cfRule type="cellIs" dxfId="78" priority="84" operator="equal">
      <formula>0</formula>
    </cfRule>
  </conditionalFormatting>
  <conditionalFormatting sqref="L10">
    <cfRule type="cellIs" dxfId="77" priority="85" operator="notEqual">
      <formula>0</formula>
    </cfRule>
  </conditionalFormatting>
  <conditionalFormatting sqref="L10">
    <cfRule type="expression" dxfId="76" priority="86">
      <formula>LEN(TRIM(L10))=0</formula>
    </cfRule>
  </conditionalFormatting>
  <conditionalFormatting sqref="L10">
    <cfRule type="cellIs" dxfId="75" priority="87" operator="equal">
      <formula>0</formula>
    </cfRule>
  </conditionalFormatting>
  <conditionalFormatting sqref="L10">
    <cfRule type="cellIs" dxfId="74" priority="88" operator="notEqual">
      <formula>0</formula>
    </cfRule>
  </conditionalFormatting>
  <conditionalFormatting sqref="L11">
    <cfRule type="expression" dxfId="73" priority="89">
      <formula>LEN(TRIM(L11))=0</formula>
    </cfRule>
  </conditionalFormatting>
  <conditionalFormatting sqref="L11">
    <cfRule type="cellIs" dxfId="72" priority="90" operator="equal">
      <formula>0</formula>
    </cfRule>
  </conditionalFormatting>
  <conditionalFormatting sqref="L11">
    <cfRule type="cellIs" dxfId="71" priority="91" operator="notEqual">
      <formula>0</formula>
    </cfRule>
  </conditionalFormatting>
  <conditionalFormatting sqref="L11">
    <cfRule type="expression" dxfId="70" priority="92">
      <formula>LEN(TRIM(L11))=0</formula>
    </cfRule>
  </conditionalFormatting>
  <conditionalFormatting sqref="L11">
    <cfRule type="cellIs" dxfId="69" priority="93" operator="equal">
      <formula>0</formula>
    </cfRule>
  </conditionalFormatting>
  <conditionalFormatting sqref="L11">
    <cfRule type="cellIs" dxfId="68" priority="94" operator="notEqual">
      <formula>0</formula>
    </cfRule>
  </conditionalFormatting>
  <conditionalFormatting sqref="L12">
    <cfRule type="expression" dxfId="67" priority="95">
      <formula>LEN(TRIM(L12))=0</formula>
    </cfRule>
  </conditionalFormatting>
  <conditionalFormatting sqref="L12">
    <cfRule type="cellIs" dxfId="66" priority="96" operator="equal">
      <formula>0</formula>
    </cfRule>
  </conditionalFormatting>
  <conditionalFormatting sqref="L12">
    <cfRule type="cellIs" dxfId="65" priority="97" operator="notEqual">
      <formula>0</formula>
    </cfRule>
  </conditionalFormatting>
  <conditionalFormatting sqref="L12">
    <cfRule type="expression" dxfId="64" priority="98">
      <formula>LEN(TRIM(L12))=0</formula>
    </cfRule>
  </conditionalFormatting>
  <conditionalFormatting sqref="L12">
    <cfRule type="cellIs" dxfId="63" priority="99" operator="equal">
      <formula>0</formula>
    </cfRule>
  </conditionalFormatting>
  <conditionalFormatting sqref="L12">
    <cfRule type="cellIs" dxfId="62" priority="100" operator="notEqual">
      <formula>0</formula>
    </cfRule>
  </conditionalFormatting>
  <conditionalFormatting sqref="C11">
    <cfRule type="expression" dxfId="61" priority="143">
      <formula>LEN(TRIM(C11))=0</formula>
    </cfRule>
  </conditionalFormatting>
  <conditionalFormatting sqref="C11">
    <cfRule type="cellIs" dxfId="60" priority="144" operator="equal">
      <formula>0</formula>
    </cfRule>
  </conditionalFormatting>
  <conditionalFormatting sqref="C11">
    <cfRule type="cellIs" dxfId="59" priority="145" operator="notEqual">
      <formula>0</formula>
    </cfRule>
  </conditionalFormatting>
  <conditionalFormatting sqref="C11">
    <cfRule type="expression" dxfId="58" priority="146">
      <formula>LEN(TRIM(C11))=0</formula>
    </cfRule>
  </conditionalFormatting>
  <conditionalFormatting sqref="C11">
    <cfRule type="cellIs" dxfId="57" priority="147" operator="equal">
      <formula>0</formula>
    </cfRule>
  </conditionalFormatting>
  <conditionalFormatting sqref="C11">
    <cfRule type="cellIs" dxfId="56" priority="148" operator="notEqual">
      <formula>0</formula>
    </cfRule>
  </conditionalFormatting>
  <conditionalFormatting sqref="I10:J10">
    <cfRule type="expression" dxfId="55" priority="26">
      <formula>LEN(TRIM(I10))=0</formula>
    </cfRule>
  </conditionalFormatting>
  <conditionalFormatting sqref="I10:J10">
    <cfRule type="cellIs" dxfId="54" priority="27" operator="equal">
      <formula>0</formula>
    </cfRule>
  </conditionalFormatting>
  <conditionalFormatting sqref="I10:J10">
    <cfRule type="cellIs" dxfId="53" priority="28" operator="notEqual">
      <formula>0</formula>
    </cfRule>
  </conditionalFormatting>
  <conditionalFormatting sqref="D11:J11">
    <cfRule type="expression" dxfId="52" priority="20">
      <formula>LEN(TRIM(D11))=0</formula>
    </cfRule>
  </conditionalFormatting>
  <conditionalFormatting sqref="D11:J11">
    <cfRule type="cellIs" dxfId="51" priority="21" operator="equal">
      <formula>0</formula>
    </cfRule>
  </conditionalFormatting>
  <conditionalFormatting sqref="D11:J11">
    <cfRule type="cellIs" dxfId="50" priority="22" operator="notEqual">
      <formula>0</formula>
    </cfRule>
  </conditionalFormatting>
  <conditionalFormatting sqref="D11:J11">
    <cfRule type="expression" dxfId="49" priority="23">
      <formula>LEN(TRIM(D11))=0</formula>
    </cfRule>
  </conditionalFormatting>
  <conditionalFormatting sqref="D11:J11">
    <cfRule type="cellIs" dxfId="48" priority="24" operator="equal">
      <formula>0</formula>
    </cfRule>
  </conditionalFormatting>
  <conditionalFormatting sqref="D11:J11">
    <cfRule type="cellIs" dxfId="47" priority="25" operator="notEqual">
      <formula>0</formula>
    </cfRule>
  </conditionalFormatting>
  <conditionalFormatting sqref="B11">
    <cfRule type="expression" dxfId="46" priority="16">
      <formula>LEN(TRIM(B11))=0</formula>
    </cfRule>
  </conditionalFormatting>
  <conditionalFormatting sqref="B11">
    <cfRule type="notContainsText" dxfId="45" priority="17" operator="notContains" text="9875894754())("/>
  </conditionalFormatting>
  <conditionalFormatting sqref="C12">
    <cfRule type="expression" dxfId="44" priority="10">
      <formula>LEN(TRIM(C12))=0</formula>
    </cfRule>
  </conditionalFormatting>
  <conditionalFormatting sqref="C12">
    <cfRule type="cellIs" dxfId="43" priority="11" operator="equal">
      <formula>0</formula>
    </cfRule>
  </conditionalFormatting>
  <conditionalFormatting sqref="C12">
    <cfRule type="cellIs" dxfId="42" priority="12" operator="notEqual">
      <formula>0</formula>
    </cfRule>
  </conditionalFormatting>
  <conditionalFormatting sqref="C12">
    <cfRule type="expression" dxfId="41" priority="13">
      <formula>LEN(TRIM(C12))=0</formula>
    </cfRule>
  </conditionalFormatting>
  <conditionalFormatting sqref="C12">
    <cfRule type="cellIs" dxfId="40" priority="14" operator="equal">
      <formula>0</formula>
    </cfRule>
  </conditionalFormatting>
  <conditionalFormatting sqref="C12">
    <cfRule type="cellIs" dxfId="39" priority="15" operator="notEqual">
      <formula>0</formula>
    </cfRule>
  </conditionalFormatting>
  <conditionalFormatting sqref="D12:J12">
    <cfRule type="expression" dxfId="38" priority="4">
      <formula>LEN(TRIM(D12))=0</formula>
    </cfRule>
  </conditionalFormatting>
  <conditionalFormatting sqref="D12:J12">
    <cfRule type="cellIs" dxfId="37" priority="5" operator="equal">
      <formula>0</formula>
    </cfRule>
  </conditionalFormatting>
  <conditionalFormatting sqref="D12:J12">
    <cfRule type="cellIs" dxfId="36" priority="6" operator="notEqual">
      <formula>0</formula>
    </cfRule>
  </conditionalFormatting>
  <conditionalFormatting sqref="D12:J12">
    <cfRule type="expression" dxfId="35" priority="7">
      <formula>LEN(TRIM(D12))=0</formula>
    </cfRule>
  </conditionalFormatting>
  <conditionalFormatting sqref="D12:J12">
    <cfRule type="cellIs" dxfId="34" priority="8" operator="equal">
      <formula>0</formula>
    </cfRule>
  </conditionalFormatting>
  <conditionalFormatting sqref="D12:J12">
    <cfRule type="cellIs" dxfId="33" priority="9" operator="notEqual">
      <formula>0</formula>
    </cfRule>
  </conditionalFormatting>
  <conditionalFormatting sqref="D10:H10">
    <cfRule type="expression" dxfId="32" priority="1">
      <formula>LEN(TRIM(D10))=0</formula>
    </cfRule>
  </conditionalFormatting>
  <conditionalFormatting sqref="D10:H10">
    <cfRule type="cellIs" dxfId="31" priority="2" operator="equal">
      <formula>0</formula>
    </cfRule>
  </conditionalFormatting>
  <conditionalFormatting sqref="D10:H10">
    <cfRule type="cellIs" dxfId="30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27"/>
  <sheetViews>
    <sheetView windowProtection="1" showGridLines="0" zoomScaleNormal="100" workbookViewId="0">
      <pane ySplit="4" topLeftCell="A7" activePane="bottomLeft" state="frozen"/>
      <selection pane="bottomLeft" activeCell="C9" sqref="C9:I9"/>
    </sheetView>
  </sheetViews>
  <sheetFormatPr defaultRowHeight="12.75" x14ac:dyDescent="0.2"/>
  <cols>
    <col min="1" max="1" width="37.7109375"/>
    <col min="2" max="2" width="20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29</v>
      </c>
      <c r="D1" s="45"/>
      <c r="E1" s="45"/>
      <c r="F1" s="45"/>
      <c r="G1" s="45"/>
      <c r="H1" s="45"/>
      <c r="I1" s="45"/>
      <c r="J1" s="45"/>
      <c r="K1" s="45"/>
      <c r="L1" s="45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6">
        <v>8</v>
      </c>
      <c r="B3" s="47" t="s">
        <v>13</v>
      </c>
      <c r="C3" s="48" t="s">
        <v>38</v>
      </c>
      <c r="D3" s="50" t="s">
        <v>73</v>
      </c>
      <c r="E3" s="50" t="s">
        <v>74</v>
      </c>
      <c r="F3" s="48" t="s">
        <v>75</v>
      </c>
      <c r="G3" s="48" t="s">
        <v>76</v>
      </c>
      <c r="H3" s="48" t="s">
        <v>77</v>
      </c>
      <c r="I3" s="48" t="s">
        <v>78</v>
      </c>
      <c r="J3" s="48" t="s">
        <v>79</v>
      </c>
      <c r="K3" s="47" t="s">
        <v>14</v>
      </c>
      <c r="L3" s="47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Backlog'!C:C,"=Diogo",'Sprint Backlog'!D:D)</f>
        <v>23.75</v>
      </c>
      <c r="C5" s="12">
        <f t="shared" ref="C5:J5" si="1">B5-$B9</f>
        <v>20.78125</v>
      </c>
      <c r="D5" s="12">
        <f t="shared" si="1"/>
        <v>17.8125</v>
      </c>
      <c r="E5" s="12">
        <f t="shared" si="1"/>
        <v>14.84375</v>
      </c>
      <c r="F5" s="12">
        <f t="shared" si="1"/>
        <v>11.875</v>
      </c>
      <c r="G5" s="12">
        <f t="shared" si="1"/>
        <v>8.90625</v>
      </c>
      <c r="H5" s="12">
        <f t="shared" si="1"/>
        <v>5.9375</v>
      </c>
      <c r="I5" s="12">
        <f t="shared" si="1"/>
        <v>2.96875</v>
      </c>
      <c r="J5" s="12">
        <f t="shared" si="1"/>
        <v>0</v>
      </c>
      <c r="K5" s="12">
        <f>SUM(C5:J5)</f>
        <v>83.125</v>
      </c>
      <c r="L5" s="12">
        <f>K5/A$3</f>
        <v>10.390625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23.75</v>
      </c>
      <c r="C6" s="12">
        <f t="shared" ref="C6:J6" si="2">B6-C9</f>
        <v>22.75</v>
      </c>
      <c r="D6" s="12">
        <f t="shared" si="2"/>
        <v>20.25</v>
      </c>
      <c r="E6" s="12">
        <f t="shared" si="2"/>
        <v>15.25</v>
      </c>
      <c r="F6" s="12">
        <f t="shared" si="2"/>
        <v>12.75</v>
      </c>
      <c r="G6" s="12">
        <f t="shared" si="2"/>
        <v>11.25</v>
      </c>
      <c r="H6" s="12">
        <f t="shared" si="2"/>
        <v>8.25</v>
      </c>
      <c r="I6" s="12">
        <f t="shared" si="2"/>
        <v>5.25</v>
      </c>
      <c r="J6" s="12">
        <f t="shared" si="2"/>
        <v>5.25</v>
      </c>
      <c r="K6" s="12">
        <f>SUM(C6:J6)</f>
        <v>101</v>
      </c>
      <c r="L6" s="12">
        <f>K6/A$3</f>
        <v>12.625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4" t="s">
        <v>30</v>
      </c>
      <c r="D8" s="44"/>
      <c r="E8" s="44"/>
      <c r="F8" s="44"/>
      <c r="G8" s="44"/>
      <c r="H8" s="44"/>
      <c r="I8" s="44"/>
      <c r="J8" s="44"/>
      <c r="K8" s="44"/>
      <c r="L8" s="44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2.96875</v>
      </c>
      <c r="C9" s="15">
        <f t="shared" ref="C9:L9" si="3">SUM(C10:C12)</f>
        <v>1</v>
      </c>
      <c r="D9" s="15">
        <f t="shared" si="3"/>
        <v>2.5</v>
      </c>
      <c r="E9" s="15">
        <f>SUM(E10:E27)</f>
        <v>5</v>
      </c>
      <c r="F9" s="15">
        <f>SUM(F10:F19)</f>
        <v>2.5</v>
      </c>
      <c r="G9" s="15">
        <f>SUM(G10:G27)</f>
        <v>1.5</v>
      </c>
      <c r="H9" s="15">
        <f>SUM(H10:H27)</f>
        <v>3</v>
      </c>
      <c r="I9" s="15">
        <f>SUM(I10:I27)</f>
        <v>3</v>
      </c>
      <c r="J9" s="15">
        <f>SUM(J10:J19)</f>
        <v>0</v>
      </c>
      <c r="K9" s="15">
        <f t="shared" si="3"/>
        <v>3.5</v>
      </c>
      <c r="L9" s="15">
        <f t="shared" si="3"/>
        <v>0.4375</v>
      </c>
      <c r="M9" s="6"/>
      <c r="N9" s="6"/>
      <c r="O9" s="6"/>
      <c r="P9" s="6"/>
      <c r="Q9" s="6"/>
      <c r="R9" s="6"/>
      <c r="S9" s="6"/>
    </row>
    <row r="10" spans="1:19" ht="15" customHeight="1" x14ac:dyDescent="0.2">
      <c r="A10" s="55" t="s">
        <v>56</v>
      </c>
      <c r="B10" s="56"/>
      <c r="C10" s="12">
        <v>1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1</v>
      </c>
      <c r="L10" s="12">
        <f>K10/A$3</f>
        <v>0.125</v>
      </c>
      <c r="M10" s="6"/>
      <c r="N10" s="57"/>
      <c r="O10" s="57"/>
      <c r="P10" s="6"/>
      <c r="Q10" s="6"/>
      <c r="R10" s="6"/>
      <c r="S10" s="6"/>
    </row>
    <row r="11" spans="1:19" ht="12" customHeight="1" x14ac:dyDescent="0.2">
      <c r="A11" s="55" t="s">
        <v>69</v>
      </c>
      <c r="B11" s="56"/>
      <c r="C11" s="12">
        <v>0</v>
      </c>
      <c r="D11" s="12">
        <v>1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1</v>
      </c>
      <c r="L11" s="12">
        <f>K11/A$3</f>
        <v>0.125</v>
      </c>
      <c r="M11" s="6"/>
      <c r="N11" s="54"/>
      <c r="O11" s="54"/>
      <c r="P11" s="6"/>
      <c r="Q11" s="6"/>
      <c r="R11" s="6"/>
      <c r="S11" s="6"/>
    </row>
    <row r="12" spans="1:19" ht="12.75" customHeight="1" x14ac:dyDescent="0.2">
      <c r="A12" s="52" t="s">
        <v>57</v>
      </c>
      <c r="B12" s="53"/>
      <c r="C12" s="12">
        <v>0</v>
      </c>
      <c r="D12" s="12">
        <v>1.5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1.5</v>
      </c>
      <c r="L12" s="12">
        <f>K12/A$3</f>
        <v>0.1875</v>
      </c>
      <c r="M12" s="6"/>
      <c r="N12" s="54"/>
      <c r="O12" s="54"/>
      <c r="P12" s="6"/>
      <c r="Q12" s="6"/>
      <c r="R12" s="6"/>
      <c r="S12" s="6"/>
    </row>
    <row r="13" spans="1:19" ht="12.75" customHeight="1" x14ac:dyDescent="0.2">
      <c r="A13" s="52" t="s">
        <v>67</v>
      </c>
      <c r="B13" s="53"/>
      <c r="C13" s="12">
        <v>0</v>
      </c>
      <c r="D13" s="12">
        <v>2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 t="shared" ref="K13:K19" si="4">SUM(C13:J13)</f>
        <v>2</v>
      </c>
      <c r="L13" s="12">
        <f t="shared" ref="L13:L19" si="5">K13/A$3</f>
        <v>0.25</v>
      </c>
      <c r="M13" s="6"/>
      <c r="N13" s="31"/>
      <c r="O13" s="31"/>
      <c r="P13" s="6"/>
      <c r="Q13" s="6"/>
      <c r="R13" s="6"/>
      <c r="S13" s="6"/>
    </row>
    <row r="14" spans="1:19" ht="12.75" customHeight="1" x14ac:dyDescent="0.2">
      <c r="A14" s="52" t="s">
        <v>68</v>
      </c>
      <c r="B14" s="53"/>
      <c r="C14" s="12">
        <v>0</v>
      </c>
      <c r="D14" s="12">
        <v>0</v>
      </c>
      <c r="E14" s="12">
        <v>1.5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si="4"/>
        <v>1.5</v>
      </c>
      <c r="L14" s="12">
        <f t="shared" si="5"/>
        <v>0.1875</v>
      </c>
      <c r="M14" s="6"/>
      <c r="N14" s="31"/>
      <c r="O14" s="31"/>
      <c r="P14" s="6"/>
      <c r="Q14" s="6"/>
      <c r="R14" s="6"/>
      <c r="S14" s="6"/>
    </row>
    <row r="15" spans="1:19" ht="12.75" customHeight="1" x14ac:dyDescent="0.2">
      <c r="A15" s="58" t="s">
        <v>70</v>
      </c>
      <c r="B15" s="59"/>
      <c r="C15" s="12">
        <v>0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1</v>
      </c>
      <c r="L15" s="12">
        <f t="shared" si="5"/>
        <v>0.125</v>
      </c>
      <c r="M15" s="6"/>
      <c r="N15" s="31"/>
      <c r="O15" s="31"/>
      <c r="P15" s="6"/>
      <c r="Q15" s="6"/>
      <c r="R15" s="6"/>
      <c r="S15" s="6"/>
    </row>
    <row r="16" spans="1:19" ht="12.75" customHeight="1" x14ac:dyDescent="0.2">
      <c r="A16" s="60" t="s">
        <v>72</v>
      </c>
      <c r="B16" s="59"/>
      <c r="C16" s="12">
        <v>0</v>
      </c>
      <c r="D16" s="12">
        <v>0</v>
      </c>
      <c r="E16" s="12">
        <v>2.5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2.5</v>
      </c>
      <c r="L16" s="12">
        <f t="shared" si="5"/>
        <v>0.3125</v>
      </c>
      <c r="M16" s="6"/>
      <c r="N16" s="31"/>
      <c r="O16" s="31"/>
      <c r="P16" s="6"/>
      <c r="Q16" s="6"/>
      <c r="R16" s="6"/>
      <c r="S16" s="6"/>
    </row>
    <row r="17" spans="1:19" ht="12.75" customHeight="1" x14ac:dyDescent="0.2">
      <c r="A17" s="58" t="s">
        <v>71</v>
      </c>
      <c r="B17" s="59"/>
      <c r="C17" s="12">
        <v>0</v>
      </c>
      <c r="D17" s="12">
        <v>0</v>
      </c>
      <c r="E17" s="12">
        <v>0</v>
      </c>
      <c r="F17" s="12">
        <v>1.5</v>
      </c>
      <c r="G17" s="12">
        <v>0</v>
      </c>
      <c r="H17" s="12">
        <v>0</v>
      </c>
      <c r="I17" s="12">
        <v>0</v>
      </c>
      <c r="J17" s="12">
        <v>0</v>
      </c>
      <c r="K17" s="12">
        <f t="shared" si="4"/>
        <v>1.5</v>
      </c>
      <c r="L17" s="12">
        <f t="shared" si="5"/>
        <v>0.1875</v>
      </c>
      <c r="M17" s="6"/>
      <c r="N17" s="31"/>
      <c r="O17" s="31"/>
      <c r="P17" s="6"/>
      <c r="Q17" s="6"/>
      <c r="R17" s="6"/>
      <c r="S17" s="6"/>
    </row>
    <row r="18" spans="1:19" ht="12.75" customHeight="1" x14ac:dyDescent="0.2">
      <c r="A18" s="52" t="s">
        <v>59</v>
      </c>
      <c r="B18" s="53"/>
      <c r="C18" s="12">
        <v>0</v>
      </c>
      <c r="D18" s="12">
        <v>0</v>
      </c>
      <c r="E18" s="12">
        <v>0</v>
      </c>
      <c r="F18" s="12">
        <v>0.5</v>
      </c>
      <c r="G18" s="12">
        <v>0</v>
      </c>
      <c r="H18" s="12">
        <v>0</v>
      </c>
      <c r="I18" s="12">
        <v>0</v>
      </c>
      <c r="J18" s="12">
        <v>0</v>
      </c>
      <c r="K18" s="12">
        <f t="shared" si="4"/>
        <v>0.5</v>
      </c>
      <c r="L18" s="12">
        <f t="shared" si="5"/>
        <v>6.25E-2</v>
      </c>
      <c r="M18" s="6"/>
      <c r="N18" s="31"/>
      <c r="O18" s="31"/>
      <c r="P18" s="6"/>
      <c r="Q18" s="6"/>
      <c r="R18" s="6"/>
      <c r="S18" s="6"/>
    </row>
    <row r="19" spans="1:19" ht="12.75" customHeight="1" x14ac:dyDescent="0.2">
      <c r="A19" s="52" t="s">
        <v>60</v>
      </c>
      <c r="B19" s="53"/>
      <c r="C19" s="12">
        <v>0</v>
      </c>
      <c r="D19" s="12">
        <v>0</v>
      </c>
      <c r="E19" s="12">
        <v>0</v>
      </c>
      <c r="F19" s="12">
        <v>0.5</v>
      </c>
      <c r="G19" s="12">
        <v>0</v>
      </c>
      <c r="H19" s="12">
        <v>0</v>
      </c>
      <c r="I19" s="12">
        <v>0</v>
      </c>
      <c r="J19" s="12">
        <v>0</v>
      </c>
      <c r="K19" s="12">
        <f t="shared" si="4"/>
        <v>0.5</v>
      </c>
      <c r="L19" s="12">
        <f t="shared" si="5"/>
        <v>6.25E-2</v>
      </c>
      <c r="M19" s="6"/>
      <c r="N19" s="31"/>
      <c r="O19" s="31"/>
      <c r="P19" s="6"/>
      <c r="Q19" s="6"/>
      <c r="R19" s="6"/>
      <c r="S19" s="6"/>
    </row>
    <row r="20" spans="1:19" ht="12.75" customHeight="1" x14ac:dyDescent="0.2">
      <c r="A20" s="52" t="s">
        <v>61</v>
      </c>
      <c r="B20" s="53"/>
      <c r="C20" s="12">
        <v>0</v>
      </c>
      <c r="D20" s="12">
        <v>0</v>
      </c>
      <c r="E20" s="12">
        <v>0</v>
      </c>
      <c r="F20" s="12">
        <v>0</v>
      </c>
      <c r="G20" s="12">
        <v>0.5</v>
      </c>
      <c r="H20" s="12">
        <v>0</v>
      </c>
      <c r="I20" s="12">
        <v>0</v>
      </c>
      <c r="J20" s="12">
        <v>0</v>
      </c>
      <c r="K20" s="12">
        <f t="shared" ref="K20:K24" si="6">SUM(C20:J20)</f>
        <v>0.5</v>
      </c>
      <c r="L20" s="12">
        <f t="shared" ref="L20:L24" si="7">K20/A$3</f>
        <v>6.25E-2</v>
      </c>
      <c r="M20" s="31"/>
      <c r="N20" s="6"/>
      <c r="O20" s="6"/>
      <c r="P20" s="6"/>
      <c r="Q20" s="6"/>
    </row>
    <row r="21" spans="1:19" ht="12.75" customHeight="1" x14ac:dyDescent="0.2">
      <c r="A21" s="52" t="s">
        <v>62</v>
      </c>
      <c r="B21" s="53"/>
      <c r="C21" s="12">
        <v>0</v>
      </c>
      <c r="D21" s="12">
        <v>0</v>
      </c>
      <c r="E21" s="12">
        <v>0</v>
      </c>
      <c r="F21" s="12">
        <v>0</v>
      </c>
      <c r="G21" s="12">
        <v>0.5</v>
      </c>
      <c r="H21" s="12">
        <v>0</v>
      </c>
      <c r="I21" s="12">
        <v>0</v>
      </c>
      <c r="J21" s="12">
        <v>0</v>
      </c>
      <c r="K21" s="12">
        <f t="shared" si="6"/>
        <v>0.5</v>
      </c>
      <c r="L21" s="12">
        <f t="shared" si="7"/>
        <v>6.25E-2</v>
      </c>
      <c r="M21" s="6"/>
      <c r="N21" s="31"/>
      <c r="O21" s="31"/>
      <c r="P21" s="6"/>
      <c r="Q21" s="6"/>
      <c r="R21" s="6"/>
      <c r="S21" s="6"/>
    </row>
    <row r="22" spans="1:19" ht="12.75" customHeight="1" x14ac:dyDescent="0.2">
      <c r="A22" s="52" t="s">
        <v>85</v>
      </c>
      <c r="B22" s="53"/>
      <c r="C22" s="12">
        <v>0</v>
      </c>
      <c r="D22" s="12">
        <v>0</v>
      </c>
      <c r="E22" s="12">
        <v>0</v>
      </c>
      <c r="F22" s="12">
        <v>0</v>
      </c>
      <c r="G22" s="12">
        <v>0.5</v>
      </c>
      <c r="H22" s="12">
        <v>0</v>
      </c>
      <c r="I22" s="12">
        <v>0</v>
      </c>
      <c r="J22" s="12">
        <v>0</v>
      </c>
      <c r="K22" s="12">
        <f t="shared" si="6"/>
        <v>0.5</v>
      </c>
      <c r="L22" s="12">
        <f t="shared" si="7"/>
        <v>6.25E-2</v>
      </c>
      <c r="M22" s="6"/>
      <c r="N22" s="31"/>
      <c r="O22" s="31"/>
      <c r="P22" s="6"/>
      <c r="Q22" s="6"/>
      <c r="R22" s="6"/>
      <c r="S22" s="6"/>
    </row>
    <row r="23" spans="1:19" ht="10.5" customHeight="1" x14ac:dyDescent="0.2">
      <c r="A23" s="52" t="s">
        <v>86</v>
      </c>
      <c r="B23" s="53"/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0.5</v>
      </c>
      <c r="I23" s="12">
        <v>0</v>
      </c>
      <c r="J23" s="12">
        <v>0</v>
      </c>
      <c r="K23" s="12">
        <f t="shared" si="6"/>
        <v>0.5</v>
      </c>
      <c r="L23" s="12">
        <f t="shared" si="7"/>
        <v>6.25E-2</v>
      </c>
    </row>
    <row r="24" spans="1:19" ht="12.75" customHeight="1" x14ac:dyDescent="0.2">
      <c r="A24" s="52" t="s">
        <v>63</v>
      </c>
      <c r="B24" s="53"/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0.5</v>
      </c>
      <c r="I24" s="12">
        <v>0</v>
      </c>
      <c r="J24" s="12">
        <v>0</v>
      </c>
      <c r="K24" s="12">
        <f t="shared" si="6"/>
        <v>0.5</v>
      </c>
      <c r="L24" s="12">
        <f t="shared" si="7"/>
        <v>6.25E-2</v>
      </c>
    </row>
    <row r="25" spans="1:19" x14ac:dyDescent="0.2">
      <c r="A25" s="52" t="s">
        <v>96</v>
      </c>
      <c r="B25" s="53"/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2</v>
      </c>
      <c r="I25" s="12">
        <v>0</v>
      </c>
      <c r="J25" s="12">
        <v>0</v>
      </c>
      <c r="K25" s="12">
        <f t="shared" ref="K25:K27" si="8">SUM(C25:J25)</f>
        <v>2</v>
      </c>
      <c r="L25" s="12">
        <f t="shared" ref="L25:L27" si="9">K25/A$3</f>
        <v>0.25</v>
      </c>
    </row>
    <row r="26" spans="1:19" ht="14.25" customHeight="1" x14ac:dyDescent="0.2">
      <c r="A26" s="52" t="s">
        <v>97</v>
      </c>
      <c r="B26" s="53"/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2</v>
      </c>
      <c r="J26" s="12">
        <v>0</v>
      </c>
      <c r="K26" s="12">
        <f t="shared" si="8"/>
        <v>2</v>
      </c>
      <c r="L26" s="12">
        <f t="shared" si="9"/>
        <v>0.25</v>
      </c>
    </row>
    <row r="27" spans="1:19" ht="12" customHeight="1" x14ac:dyDescent="0.2">
      <c r="A27" s="52" t="s">
        <v>98</v>
      </c>
      <c r="B27" s="53"/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1</v>
      </c>
      <c r="J27" s="12">
        <v>0</v>
      </c>
      <c r="K27" s="12">
        <f t="shared" si="8"/>
        <v>1</v>
      </c>
      <c r="L27" s="12">
        <f t="shared" si="9"/>
        <v>0.125</v>
      </c>
    </row>
  </sheetData>
  <mergeCells count="36">
    <mergeCell ref="A19:B19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4:B14"/>
    <mergeCell ref="A15:B15"/>
    <mergeCell ref="A16:B16"/>
    <mergeCell ref="A17:B17"/>
    <mergeCell ref="A18:B18"/>
    <mergeCell ref="N12:O12"/>
    <mergeCell ref="C8:L8"/>
    <mergeCell ref="A10:B10"/>
    <mergeCell ref="N10:O10"/>
    <mergeCell ref="A11:B11"/>
    <mergeCell ref="N11:O11"/>
    <mergeCell ref="A12:B12"/>
    <mergeCell ref="A25:B25"/>
    <mergeCell ref="A26:B26"/>
    <mergeCell ref="A27:B27"/>
    <mergeCell ref="A20:B20"/>
    <mergeCell ref="A21:B21"/>
    <mergeCell ref="A22:B22"/>
    <mergeCell ref="A23:B23"/>
    <mergeCell ref="A24:B24"/>
  </mergeCells>
  <conditionalFormatting sqref="N10:O19 N21:O22 M20 C10:L102">
    <cfRule type="expression" dxfId="29" priority="2">
      <formula>LEN(TRIM(C10))=0</formula>
    </cfRule>
  </conditionalFormatting>
  <conditionalFormatting sqref="C10:L102">
    <cfRule type="cellIs" dxfId="28" priority="3" operator="equal">
      <formula>0</formula>
    </cfRule>
  </conditionalFormatting>
  <conditionalFormatting sqref="C10:L102">
    <cfRule type="cellIs" dxfId="27" priority="4" operator="notEqual">
      <formula>0</formula>
    </cfRule>
  </conditionalFormatting>
  <conditionalFormatting sqref="A28:B102">
    <cfRule type="expression" dxfId="26" priority="5">
      <formula>LEN(TRIM(A28))=0</formula>
    </cfRule>
  </conditionalFormatting>
  <conditionalFormatting sqref="A28:B102 N10:O19 N21:O22 M20">
    <cfRule type="notContainsText" dxfId="2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B6" sqref="B6"/>
    </sheetView>
  </sheetViews>
  <sheetFormatPr defaultRowHeight="12.75" x14ac:dyDescent="0.2"/>
  <cols>
    <col min="1" max="1" width="37.7109375"/>
    <col min="2" max="2" width="17.8554687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25</v>
      </c>
      <c r="D1" s="45"/>
      <c r="E1" s="45"/>
      <c r="F1" s="45"/>
      <c r="G1" s="45"/>
      <c r="H1" s="45"/>
      <c r="I1" s="45"/>
      <c r="J1" s="45"/>
      <c r="K1" s="45"/>
      <c r="L1" s="45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6">
        <v>8</v>
      </c>
      <c r="B3" s="47" t="s">
        <v>13</v>
      </c>
      <c r="C3" s="48" t="s">
        <v>31</v>
      </c>
      <c r="D3" s="50" t="s">
        <v>33</v>
      </c>
      <c r="E3" s="50" t="s">
        <v>34</v>
      </c>
      <c r="F3" s="48" t="s">
        <v>35</v>
      </c>
      <c r="G3" s="48" t="s">
        <v>36</v>
      </c>
      <c r="H3" s="48" t="s">
        <v>37</v>
      </c>
      <c r="I3" s="48" t="s">
        <v>39</v>
      </c>
      <c r="J3" s="48" t="s">
        <v>31</v>
      </c>
      <c r="K3" s="47" t="s">
        <v>14</v>
      </c>
      <c r="L3" s="47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Backlog'!C:C,"=Izaquiel",'Sprint Backlog'!D:D)</f>
        <v>12.5</v>
      </c>
      <c r="C5" s="12">
        <f t="shared" ref="C5:J5" si="1">B5-$B9</f>
        <v>10.9375</v>
      </c>
      <c r="D5" s="12">
        <f t="shared" si="1"/>
        <v>9.375</v>
      </c>
      <c r="E5" s="12">
        <f t="shared" si="1"/>
        <v>7.8125</v>
      </c>
      <c r="F5" s="12">
        <f t="shared" si="1"/>
        <v>6.25</v>
      </c>
      <c r="G5" s="12">
        <f t="shared" si="1"/>
        <v>4.6875</v>
      </c>
      <c r="H5" s="12">
        <f t="shared" si="1"/>
        <v>3.125</v>
      </c>
      <c r="I5" s="12">
        <f t="shared" si="1"/>
        <v>1.5625</v>
      </c>
      <c r="J5" s="12">
        <f t="shared" si="1"/>
        <v>0</v>
      </c>
      <c r="K5" s="12">
        <f>SUM(C5:J5)</f>
        <v>43.75</v>
      </c>
      <c r="L5" s="12">
        <f>K5/A$3</f>
        <v>5.46875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12.5</v>
      </c>
      <c r="C6" s="12">
        <f t="shared" ref="C6:J6" si="2">B6-C9</f>
        <v>12.5</v>
      </c>
      <c r="D6" s="12">
        <f t="shared" si="2"/>
        <v>12.5</v>
      </c>
      <c r="E6" s="12">
        <f t="shared" si="2"/>
        <v>12.5</v>
      </c>
      <c r="F6" s="12">
        <f t="shared" si="2"/>
        <v>12.5</v>
      </c>
      <c r="G6" s="12">
        <f t="shared" si="2"/>
        <v>12.5</v>
      </c>
      <c r="H6" s="12">
        <f t="shared" si="2"/>
        <v>12.5</v>
      </c>
      <c r="I6" s="12">
        <f t="shared" si="2"/>
        <v>12.5</v>
      </c>
      <c r="J6" s="12">
        <f t="shared" si="2"/>
        <v>12.5</v>
      </c>
      <c r="K6" s="12">
        <f>SUM(C6:J6)</f>
        <v>100</v>
      </c>
      <c r="L6" s="12">
        <f>K6/A$3</f>
        <v>12.5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4" t="s">
        <v>26</v>
      </c>
      <c r="D8" s="44"/>
      <c r="E8" s="44"/>
      <c r="F8" s="44"/>
      <c r="G8" s="44"/>
      <c r="H8" s="44"/>
      <c r="I8" s="44"/>
      <c r="J8" s="44"/>
      <c r="K8" s="44"/>
      <c r="L8" s="44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1.5625</v>
      </c>
      <c r="C9" s="15">
        <f>SUM(C10:C32)</f>
        <v>0</v>
      </c>
      <c r="D9" s="15">
        <f t="shared" ref="D9:L9" si="3">SUM(D10:D32)</f>
        <v>0</v>
      </c>
      <c r="E9" s="15">
        <f t="shared" si="3"/>
        <v>0</v>
      </c>
      <c r="F9" s="15">
        <f t="shared" si="3"/>
        <v>0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  <c r="M9" s="6"/>
      <c r="N9" s="6"/>
      <c r="O9" s="6"/>
      <c r="P9" s="6"/>
      <c r="Q9" s="6"/>
      <c r="R9" s="6"/>
      <c r="S9" s="6"/>
    </row>
    <row r="10" spans="1:19" ht="12.75" customHeight="1" x14ac:dyDescent="0.2">
      <c r="A10" s="62" t="s">
        <v>40</v>
      </c>
      <c r="B10" s="63"/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</v>
      </c>
      <c r="L10" s="12">
        <f>K10/A$3</f>
        <v>0</v>
      </c>
      <c r="M10" s="6"/>
      <c r="N10" s="6"/>
      <c r="O10" s="6"/>
      <c r="P10" s="6"/>
      <c r="Q10" s="6"/>
      <c r="R10" s="6"/>
      <c r="S10" s="6"/>
    </row>
    <row r="11" spans="1:19" ht="13.5" customHeight="1" x14ac:dyDescent="0.2">
      <c r="A11" s="62" t="s">
        <v>41</v>
      </c>
      <c r="B11" s="63"/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</v>
      </c>
      <c r="L11" s="12">
        <f>K11/A$3</f>
        <v>0</v>
      </c>
      <c r="M11" s="6"/>
      <c r="N11" s="6"/>
      <c r="O11" s="6"/>
      <c r="P11" s="6"/>
      <c r="Q11" s="6"/>
      <c r="R11" s="6"/>
      <c r="S11" s="6"/>
    </row>
    <row r="12" spans="1:19" ht="12.75" customHeight="1" x14ac:dyDescent="0.2">
      <c r="A12" s="64" t="s">
        <v>42</v>
      </c>
      <c r="B12" s="65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</v>
      </c>
      <c r="L12" s="12">
        <f>K12/A$3</f>
        <v>0</v>
      </c>
      <c r="M12" s="6"/>
      <c r="N12" s="6"/>
      <c r="O12" s="6"/>
      <c r="P12" s="6"/>
      <c r="Q12" s="6"/>
      <c r="R12" s="6"/>
      <c r="S12" s="6"/>
    </row>
    <row r="13" spans="1:19" ht="13.9" customHeight="1" x14ac:dyDescent="0.2">
      <c r="A13" s="64" t="s">
        <v>51</v>
      </c>
      <c r="B13" s="65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>SUM(C13:J13)</f>
        <v>0</v>
      </c>
      <c r="L13" s="12">
        <f>K13/A$3</f>
        <v>0</v>
      </c>
    </row>
    <row r="14" spans="1:19" ht="13.9" customHeight="1" x14ac:dyDescent="0.2">
      <c r="A14" s="61" t="s">
        <v>43</v>
      </c>
      <c r="B14" s="61"/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ref="K14:K17" si="4">SUM(C14:J14)</f>
        <v>0</v>
      </c>
      <c r="L14" s="12">
        <f t="shared" ref="L14:L17" si="5">K14/A$3</f>
        <v>0</v>
      </c>
    </row>
    <row r="15" spans="1:19" ht="13.9" customHeight="1" x14ac:dyDescent="0.2">
      <c r="A15" s="61" t="s">
        <v>44</v>
      </c>
      <c r="B15" s="61"/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0</v>
      </c>
      <c r="L15" s="12">
        <f t="shared" si="5"/>
        <v>0</v>
      </c>
    </row>
    <row r="16" spans="1:19" x14ac:dyDescent="0.2">
      <c r="A16" s="61" t="s">
        <v>45</v>
      </c>
      <c r="B16" s="61"/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0</v>
      </c>
      <c r="L16" s="12">
        <f t="shared" si="5"/>
        <v>0</v>
      </c>
    </row>
    <row r="17" spans="1:12" x14ac:dyDescent="0.2">
      <c r="A17" s="61" t="s">
        <v>46</v>
      </c>
      <c r="B17" s="61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f t="shared" si="4"/>
        <v>0</v>
      </c>
      <c r="L17" s="12">
        <f t="shared" si="5"/>
        <v>0</v>
      </c>
    </row>
    <row r="1048575" ht="12.75" customHeight="1" x14ac:dyDescent="0.2"/>
    <row r="1048576" ht="12.75" customHeight="1" x14ac:dyDescent="0.2"/>
  </sheetData>
  <mergeCells count="23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6:B16"/>
    <mergeCell ref="A17:B17"/>
    <mergeCell ref="A10:B10"/>
    <mergeCell ref="A11:B11"/>
    <mergeCell ref="A12:B12"/>
    <mergeCell ref="A13:B13"/>
    <mergeCell ref="A14:B14"/>
    <mergeCell ref="A15:B15"/>
  </mergeCells>
  <conditionalFormatting sqref="C18:L98 K10:L10 A14:A17">
    <cfRule type="expression" dxfId="24" priority="17">
      <formula>LEN(TRIM(A10))=0</formula>
    </cfRule>
  </conditionalFormatting>
  <conditionalFormatting sqref="C18:L98 K10:L10">
    <cfRule type="cellIs" dxfId="23" priority="18" operator="equal">
      <formula>0</formula>
    </cfRule>
  </conditionalFormatting>
  <conditionalFormatting sqref="C18:L98 K10:L10">
    <cfRule type="cellIs" dxfId="22" priority="19" operator="notEqual">
      <formula>0</formula>
    </cfRule>
  </conditionalFormatting>
  <conditionalFormatting sqref="A18:B98">
    <cfRule type="expression" dxfId="21" priority="20">
      <formula>LEN(TRIM(A18))=0</formula>
    </cfRule>
  </conditionalFormatting>
  <conditionalFormatting sqref="A18:B98 A14:A17">
    <cfRule type="notContainsText" dxfId="20" priority="21" operator="notContains" text="9875894754())("/>
  </conditionalFormatting>
  <conditionalFormatting sqref="C10:J10">
    <cfRule type="expression" dxfId="19" priority="10">
      <formula>LEN(TRIM(C10))=0</formula>
    </cfRule>
  </conditionalFormatting>
  <conditionalFormatting sqref="C10:J10">
    <cfRule type="cellIs" dxfId="18" priority="11" operator="equal">
      <formula>0</formula>
    </cfRule>
  </conditionalFormatting>
  <conditionalFormatting sqref="C10:J10">
    <cfRule type="cellIs" dxfId="17" priority="12" operator="notEqual">
      <formula>0</formula>
    </cfRule>
  </conditionalFormatting>
  <conditionalFormatting sqref="A10:B10">
    <cfRule type="expression" dxfId="16" priority="6">
      <formula>LEN(TRIM(A10))=0</formula>
    </cfRule>
  </conditionalFormatting>
  <conditionalFormatting sqref="A10:B10">
    <cfRule type="notContainsText" dxfId="15" priority="7" operator="notContains" text="9875894754())("/>
  </conditionalFormatting>
  <conditionalFormatting sqref="C11:L17">
    <cfRule type="expression" dxfId="14" priority="1">
      <formula>LEN(TRIM(C11))=0</formula>
    </cfRule>
  </conditionalFormatting>
  <conditionalFormatting sqref="C11:L17">
    <cfRule type="cellIs" dxfId="13" priority="2" operator="equal">
      <formula>0</formula>
    </cfRule>
  </conditionalFormatting>
  <conditionalFormatting sqref="C11:L17">
    <cfRule type="cellIs" dxfId="12" priority="3" operator="notEqual">
      <formula>0</formula>
    </cfRule>
  </conditionalFormatting>
  <conditionalFormatting sqref="A11:B13">
    <cfRule type="expression" dxfId="11" priority="4">
      <formula>LEN(TRIM(A11))=0</formula>
    </cfRule>
  </conditionalFormatting>
  <conditionalFormatting sqref="A11:B13">
    <cfRule type="notContainsText" dxfId="1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H14" sqref="H14"/>
    </sheetView>
  </sheetViews>
  <sheetFormatPr defaultRowHeight="12.75" x14ac:dyDescent="0.2"/>
  <cols>
    <col min="1" max="1" width="37.7109375"/>
    <col min="2" max="2" width="28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27</v>
      </c>
      <c r="D1" s="45"/>
      <c r="E1" s="45"/>
      <c r="F1" s="45"/>
      <c r="G1" s="45"/>
      <c r="H1" s="45"/>
      <c r="I1" s="45"/>
      <c r="J1" s="45"/>
      <c r="K1" s="45"/>
      <c r="L1" s="45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6">
        <v>8</v>
      </c>
      <c r="B3" s="47" t="s">
        <v>13</v>
      </c>
      <c r="C3" s="48" t="s">
        <v>38</v>
      </c>
      <c r="D3" s="50" t="s">
        <v>73</v>
      </c>
      <c r="E3" s="50" t="s">
        <v>74</v>
      </c>
      <c r="F3" s="48" t="s">
        <v>75</v>
      </c>
      <c r="G3" s="48" t="s">
        <v>76</v>
      </c>
      <c r="H3" s="48" t="s">
        <v>77</v>
      </c>
      <c r="I3" s="48" t="s">
        <v>78</v>
      </c>
      <c r="J3" s="48" t="s">
        <v>79</v>
      </c>
      <c r="K3" s="47" t="s">
        <v>14</v>
      </c>
      <c r="L3" s="47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Backlog'!C:C,"=Ivo",'Sprint Backlog'!D:D)</f>
        <v>8</v>
      </c>
      <c r="C5" s="12">
        <f t="shared" ref="C5:J5" si="1">B5-$B9</f>
        <v>7</v>
      </c>
      <c r="D5" s="12">
        <f t="shared" si="1"/>
        <v>6</v>
      </c>
      <c r="E5" s="12">
        <f t="shared" si="1"/>
        <v>5</v>
      </c>
      <c r="F5" s="12">
        <f t="shared" si="1"/>
        <v>4</v>
      </c>
      <c r="G5" s="12">
        <f t="shared" si="1"/>
        <v>3</v>
      </c>
      <c r="H5" s="12">
        <f t="shared" si="1"/>
        <v>2</v>
      </c>
      <c r="I5" s="12">
        <f t="shared" si="1"/>
        <v>1</v>
      </c>
      <c r="J5" s="12">
        <f t="shared" si="1"/>
        <v>0</v>
      </c>
      <c r="K5" s="12">
        <f>SUM(C5:J5)</f>
        <v>28</v>
      </c>
      <c r="L5" s="12">
        <f>K5/A$3</f>
        <v>3.5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8</v>
      </c>
      <c r="C6" s="12">
        <f t="shared" ref="C6:J6" si="2">B6-C9</f>
        <v>8</v>
      </c>
      <c r="D6" s="12">
        <f t="shared" si="2"/>
        <v>6</v>
      </c>
      <c r="E6" s="12">
        <f t="shared" si="2"/>
        <v>6</v>
      </c>
      <c r="F6" s="12">
        <f t="shared" si="2"/>
        <v>3</v>
      </c>
      <c r="G6" s="12">
        <f t="shared" si="2"/>
        <v>3</v>
      </c>
      <c r="H6" s="12">
        <f t="shared" si="2"/>
        <v>0</v>
      </c>
      <c r="I6" s="12">
        <f t="shared" si="2"/>
        <v>0</v>
      </c>
      <c r="J6" s="12">
        <f t="shared" si="2"/>
        <v>-1</v>
      </c>
      <c r="K6" s="12">
        <f>SUM(C6:J6)</f>
        <v>25</v>
      </c>
      <c r="L6" s="12">
        <f>K6/A$3</f>
        <v>3.125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4" t="s">
        <v>28</v>
      </c>
      <c r="D8" s="44"/>
      <c r="E8" s="44"/>
      <c r="F8" s="44"/>
      <c r="G8" s="44"/>
      <c r="H8" s="44"/>
      <c r="I8" s="44"/>
      <c r="J8" s="44"/>
      <c r="K8" s="44"/>
      <c r="L8" s="44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1</v>
      </c>
      <c r="C9" s="15">
        <f t="shared" ref="C9:L9" si="3">SUM(C10:C30)</f>
        <v>0</v>
      </c>
      <c r="D9" s="15">
        <f t="shared" si="3"/>
        <v>2</v>
      </c>
      <c r="E9" s="15">
        <f t="shared" si="3"/>
        <v>0</v>
      </c>
      <c r="F9" s="15">
        <f t="shared" si="3"/>
        <v>3</v>
      </c>
      <c r="G9" s="15">
        <f t="shared" si="3"/>
        <v>0</v>
      </c>
      <c r="H9" s="15">
        <f t="shared" si="3"/>
        <v>3</v>
      </c>
      <c r="I9" s="15">
        <f t="shared" si="3"/>
        <v>0</v>
      </c>
      <c r="J9" s="15">
        <f t="shared" si="3"/>
        <v>1</v>
      </c>
      <c r="K9" s="15">
        <f t="shared" si="3"/>
        <v>9</v>
      </c>
      <c r="L9" s="15">
        <f t="shared" si="3"/>
        <v>1.125</v>
      </c>
      <c r="M9" s="6"/>
      <c r="N9" s="6"/>
      <c r="O9" s="6"/>
      <c r="P9" s="6"/>
      <c r="Q9" s="6"/>
      <c r="R9" s="6"/>
      <c r="S9" s="6"/>
    </row>
    <row r="10" spans="1:19" ht="15" customHeight="1" x14ac:dyDescent="0.2">
      <c r="A10" s="62" t="s">
        <v>48</v>
      </c>
      <c r="B10" s="63"/>
      <c r="C10" s="12">
        <v>0</v>
      </c>
      <c r="D10" s="12">
        <v>2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2</v>
      </c>
      <c r="L10" s="12">
        <f>K10/A$3</f>
        <v>0.25</v>
      </c>
      <c r="M10" s="6"/>
      <c r="N10" s="6"/>
      <c r="O10" s="6"/>
      <c r="P10" s="6"/>
      <c r="Q10" s="6"/>
      <c r="R10" s="6"/>
      <c r="S10" s="6"/>
    </row>
    <row r="11" spans="1:19" ht="12" customHeight="1" x14ac:dyDescent="0.2">
      <c r="A11" s="62" t="s">
        <v>49</v>
      </c>
      <c r="B11" s="63"/>
      <c r="C11" s="12">
        <v>0</v>
      </c>
      <c r="D11" s="12">
        <v>0</v>
      </c>
      <c r="E11" s="12">
        <v>0</v>
      </c>
      <c r="F11" s="12">
        <v>3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3</v>
      </c>
      <c r="L11" s="12">
        <f>K11/A$3</f>
        <v>0.375</v>
      </c>
      <c r="M11" s="6"/>
      <c r="N11" s="6"/>
      <c r="O11" s="6"/>
      <c r="P11" s="6"/>
      <c r="Q11" s="6"/>
      <c r="R11" s="6"/>
      <c r="S11" s="6"/>
    </row>
    <row r="12" spans="1:19" ht="13.5" customHeight="1" x14ac:dyDescent="0.2">
      <c r="A12" s="62" t="s">
        <v>50</v>
      </c>
      <c r="B12" s="63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3</v>
      </c>
      <c r="I12" s="12">
        <v>0</v>
      </c>
      <c r="J12" s="12">
        <v>0</v>
      </c>
      <c r="K12" s="12">
        <f>SUM(C12:J12)</f>
        <v>3</v>
      </c>
      <c r="L12" s="12">
        <f>K12/A$3</f>
        <v>0.375</v>
      </c>
      <c r="M12" s="6"/>
      <c r="N12" s="6"/>
      <c r="O12" s="6"/>
      <c r="P12" s="6"/>
      <c r="Q12" s="6"/>
      <c r="R12" s="6"/>
      <c r="S12" s="6"/>
    </row>
    <row r="13" spans="1:19" ht="13.9" customHeight="1" x14ac:dyDescent="0.2">
      <c r="A13" s="61" t="s">
        <v>99</v>
      </c>
      <c r="B13" s="61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1</v>
      </c>
      <c r="K13" s="12">
        <f>SUM(C13:J13)</f>
        <v>1</v>
      </c>
      <c r="L13" s="12">
        <f>K13/A$3</f>
        <v>0.125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:B1"/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0:B10"/>
    <mergeCell ref="A11:B11"/>
    <mergeCell ref="A12:B12"/>
    <mergeCell ref="A13:B13"/>
  </mergeCells>
  <conditionalFormatting sqref="C18:L96">
    <cfRule type="expression" dxfId="9" priority="19">
      <formula>LEN(TRIM(C18))=0</formula>
    </cfRule>
  </conditionalFormatting>
  <conditionalFormatting sqref="C18:L96">
    <cfRule type="cellIs" dxfId="8" priority="20" operator="equal">
      <formula>0</formula>
    </cfRule>
  </conditionalFormatting>
  <conditionalFormatting sqref="C18:L96">
    <cfRule type="cellIs" dxfId="7" priority="21" operator="notEqual">
      <formula>0</formula>
    </cfRule>
  </conditionalFormatting>
  <conditionalFormatting sqref="A18:B96">
    <cfRule type="expression" dxfId="6" priority="22">
      <formula>LEN(TRIM(A18))=0</formula>
    </cfRule>
  </conditionalFormatting>
  <conditionalFormatting sqref="A18:B96">
    <cfRule type="notContainsText" dxfId="5" priority="23" operator="notContains" text="9875894754())("/>
  </conditionalFormatting>
  <conditionalFormatting sqref="C10:L13">
    <cfRule type="expression" dxfId="4" priority="1">
      <formula>LEN(TRIM(C10))=0</formula>
    </cfRule>
  </conditionalFormatting>
  <conditionalFormatting sqref="C10:L13">
    <cfRule type="cellIs" dxfId="3" priority="2" operator="equal">
      <formula>0</formula>
    </cfRule>
  </conditionalFormatting>
  <conditionalFormatting sqref="C10:L13">
    <cfRule type="cellIs" dxfId="2" priority="3" operator="notEqual">
      <formula>0</formula>
    </cfRule>
  </conditionalFormatting>
  <conditionalFormatting sqref="A13 A10:B12">
    <cfRule type="expression" dxfId="1" priority="4">
      <formula>LEN(TRIM(A10))=0</formula>
    </cfRule>
  </conditionalFormatting>
  <conditionalFormatting sqref="C13 A13 A10:B12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2016-11-06T21:41:52Z</dcterms:modified>
  <dc:language>pt-BR</dc:language>
</cp:coreProperties>
</file>