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BSI\4-Periodo\PDS\SistemaC\SistemaC\Sprint 8\"/>
    </mc:Choice>
  </mc:AlternateContent>
  <workbookProtection lockWindows="1"/>
  <bookViews>
    <workbookView xWindow="0" yWindow="0" windowWidth="11970" windowHeight="4650" tabRatio="990" activeTab="2"/>
  </bookViews>
  <sheets>
    <sheet name="Sprint Backlog" sheetId="1" r:id="rId1"/>
    <sheet name="Sprint Burndown" sheetId="2" r:id="rId2"/>
    <sheet name="Diogo" sheetId="3" r:id="rId3"/>
    <sheet name="Izaquiel" sheetId="5" r:id="rId4"/>
    <sheet name="Ivo" sheetId="4" r:id="rId5"/>
  </sheets>
  <calcPr calcId="152511" iterateDelta="1E-4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K14" i="4" l="1"/>
  <c r="L14" i="4" s="1"/>
  <c r="K15" i="4"/>
  <c r="L15" i="4" s="1"/>
  <c r="K16" i="4"/>
  <c r="L16" i="4" s="1"/>
  <c r="L17" i="4"/>
  <c r="K14" i="5"/>
  <c r="L14" i="5" s="1"/>
  <c r="K15" i="5"/>
  <c r="L15" i="5" s="1"/>
  <c r="K16" i="5"/>
  <c r="L16" i="5" s="1"/>
  <c r="K17" i="5"/>
  <c r="L17" i="5" s="1"/>
  <c r="C9" i="5"/>
  <c r="J9" i="3"/>
  <c r="I9" i="3"/>
  <c r="H9" i="3"/>
  <c r="G9" i="3"/>
  <c r="F9" i="3"/>
  <c r="K13" i="3" l="1"/>
  <c r="L13" i="3" s="1"/>
  <c r="K14" i="3"/>
  <c r="L14" i="3" s="1"/>
  <c r="K15" i="3"/>
  <c r="L15" i="3" s="1"/>
  <c r="K16" i="3"/>
  <c r="L16" i="3" s="1"/>
  <c r="K17" i="3"/>
  <c r="L17" i="3" s="1"/>
  <c r="K18" i="3"/>
  <c r="L18" i="3" s="1"/>
  <c r="K19" i="3"/>
  <c r="L19" i="3"/>
  <c r="E22" i="1" l="1"/>
  <c r="G22" i="1"/>
  <c r="G12" i="1" l="1"/>
  <c r="E12" i="1" l="1"/>
  <c r="G7" i="1" l="1"/>
  <c r="G4" i="1"/>
  <c r="E7" i="1"/>
  <c r="E4" i="1"/>
  <c r="K13" i="4" l="1"/>
  <c r="L13" i="4" s="1"/>
  <c r="K12" i="4"/>
  <c r="L12" i="4" s="1"/>
  <c r="K11" i="4"/>
  <c r="L11" i="4" s="1"/>
  <c r="K10" i="4"/>
  <c r="L10" i="4" s="1"/>
  <c r="K13" i="5"/>
  <c r="L13" i="5" s="1"/>
  <c r="K12" i="5"/>
  <c r="L12" i="5" s="1"/>
  <c r="K11" i="5"/>
  <c r="L11" i="5" s="1"/>
  <c r="B5" i="4" l="1"/>
  <c r="B5" i="5"/>
  <c r="B5" i="3"/>
  <c r="B5" i="2"/>
  <c r="K10" i="5" l="1"/>
  <c r="J9" i="5"/>
  <c r="I9" i="5"/>
  <c r="H9" i="5"/>
  <c r="G9" i="5"/>
  <c r="F9" i="5"/>
  <c r="E9" i="5"/>
  <c r="E12" i="2" s="1"/>
  <c r="D9" i="5"/>
  <c r="C12" i="2"/>
  <c r="C2" i="5"/>
  <c r="D2" i="5" s="1"/>
  <c r="E2" i="5" s="1"/>
  <c r="F2" i="5" s="1"/>
  <c r="G2" i="5" s="1"/>
  <c r="H2" i="5" s="1"/>
  <c r="I2" i="5" s="1"/>
  <c r="J2" i="5" s="1"/>
  <c r="J9" i="4"/>
  <c r="I9" i="4"/>
  <c r="H9" i="4"/>
  <c r="G9" i="4"/>
  <c r="F9" i="4"/>
  <c r="E9" i="4"/>
  <c r="D9" i="4"/>
  <c r="C9" i="4"/>
  <c r="C11" i="2" s="1"/>
  <c r="K11" i="2" s="1"/>
  <c r="L11" i="2" s="1"/>
  <c r="B9" i="4"/>
  <c r="B11" i="2" s="1"/>
  <c r="C2" i="4"/>
  <c r="D2" i="4" s="1"/>
  <c r="E2" i="4" s="1"/>
  <c r="F2" i="4" s="1"/>
  <c r="G2" i="4" s="1"/>
  <c r="H2" i="4" s="1"/>
  <c r="I2" i="4" s="1"/>
  <c r="J2" i="4" s="1"/>
  <c r="K12" i="3"/>
  <c r="L12" i="3" s="1"/>
  <c r="K11" i="3"/>
  <c r="L11" i="3" s="1"/>
  <c r="K10" i="3"/>
  <c r="L10" i="3" s="1"/>
  <c r="E9" i="3"/>
  <c r="D9" i="3"/>
  <c r="C9" i="3"/>
  <c r="C10" i="2" s="1"/>
  <c r="C2" i="3"/>
  <c r="D2" i="3" s="1"/>
  <c r="E2" i="3" s="1"/>
  <c r="F2" i="3" s="1"/>
  <c r="G2" i="3" s="1"/>
  <c r="H2" i="3" s="1"/>
  <c r="I2" i="3" s="1"/>
  <c r="J2" i="3" s="1"/>
  <c r="B6" i="2"/>
  <c r="E2" i="2"/>
  <c r="F2" i="2" s="1"/>
  <c r="G2" i="2" s="1"/>
  <c r="H2" i="2" s="1"/>
  <c r="I2" i="2" s="1"/>
  <c r="J2" i="2" s="1"/>
  <c r="D2" i="2"/>
  <c r="C2" i="2"/>
  <c r="I9" i="2" l="1"/>
  <c r="F9" i="2"/>
  <c r="J9" i="2"/>
  <c r="C9" i="2"/>
  <c r="C6" i="2" s="1"/>
  <c r="G9" i="2"/>
  <c r="E9" i="2"/>
  <c r="K9" i="5"/>
  <c r="L9" i="4"/>
  <c r="B9" i="5"/>
  <c r="B12" i="2" s="1"/>
  <c r="L9" i="3"/>
  <c r="B9" i="2"/>
  <c r="C5" i="2" s="1"/>
  <c r="D5" i="2" s="1"/>
  <c r="E5" i="2" s="1"/>
  <c r="F5" i="2" s="1"/>
  <c r="G5" i="2" s="1"/>
  <c r="H5" i="2" s="1"/>
  <c r="I5" i="2" s="1"/>
  <c r="J5" i="2" s="1"/>
  <c r="B6" i="4"/>
  <c r="C6" i="4" s="1"/>
  <c r="D6" i="4" s="1"/>
  <c r="E6" i="4" s="1"/>
  <c r="F6" i="4" s="1"/>
  <c r="G6" i="4" s="1"/>
  <c r="H6" i="4" s="1"/>
  <c r="I6" i="4" s="1"/>
  <c r="J6" i="4" s="1"/>
  <c r="C5" i="4"/>
  <c r="D5" i="4" s="1"/>
  <c r="E5" i="4" s="1"/>
  <c r="F5" i="4" s="1"/>
  <c r="G5" i="4" s="1"/>
  <c r="H5" i="4" s="1"/>
  <c r="I5" i="4" s="1"/>
  <c r="J5" i="4" s="1"/>
  <c r="B6" i="5"/>
  <c r="C6" i="5" s="1"/>
  <c r="D6" i="5" s="1"/>
  <c r="E6" i="5" s="1"/>
  <c r="F6" i="5" s="1"/>
  <c r="G6" i="5" s="1"/>
  <c r="H6" i="5" s="1"/>
  <c r="I6" i="5" s="1"/>
  <c r="J6" i="5" s="1"/>
  <c r="B9" i="3"/>
  <c r="B10" i="2" s="1"/>
  <c r="D9" i="2"/>
  <c r="H9" i="2"/>
  <c r="K12" i="2"/>
  <c r="L12" i="2" s="1"/>
  <c r="K9" i="4"/>
  <c r="B6" i="3"/>
  <c r="C6" i="3" s="1"/>
  <c r="K9" i="3"/>
  <c r="L10" i="5"/>
  <c r="L9" i="5" s="1"/>
  <c r="K10" i="2" l="1"/>
  <c r="K9" i="2" s="1"/>
  <c r="L9" i="2" s="1"/>
  <c r="C5" i="5"/>
  <c r="D5" i="5" s="1"/>
  <c r="E5" i="5" s="1"/>
  <c r="F5" i="5" s="1"/>
  <c r="G5" i="5" s="1"/>
  <c r="H5" i="5" s="1"/>
  <c r="I5" i="5" s="1"/>
  <c r="J5" i="5" s="1"/>
  <c r="D6" i="2"/>
  <c r="E6" i="2" s="1"/>
  <c r="F6" i="2" s="1"/>
  <c r="G6" i="2" s="1"/>
  <c r="H6" i="2" s="1"/>
  <c r="I6" i="2" s="1"/>
  <c r="J6" i="2" s="1"/>
  <c r="C5" i="3"/>
  <c r="D5" i="3" s="1"/>
  <c r="E5" i="3" s="1"/>
  <c r="F5" i="3" s="1"/>
  <c r="G5" i="3" s="1"/>
  <c r="H5" i="3" s="1"/>
  <c r="I5" i="3" s="1"/>
  <c r="J5" i="3" s="1"/>
  <c r="K6" i="5"/>
  <c r="L6" i="5" s="1"/>
  <c r="K5" i="2"/>
  <c r="L5" i="2" s="1"/>
  <c r="K6" i="4"/>
  <c r="L6" i="4" s="1"/>
  <c r="D6" i="3"/>
  <c r="E6" i="3" s="1"/>
  <c r="F6" i="3" s="1"/>
  <c r="G6" i="3" s="1"/>
  <c r="H6" i="3" s="1"/>
  <c r="I6" i="3" s="1"/>
  <c r="J6" i="3" s="1"/>
  <c r="K5" i="4"/>
  <c r="L5" i="4" s="1"/>
  <c r="L10" i="2" l="1"/>
  <c r="K6" i="2"/>
  <c r="L6" i="2" s="1"/>
  <c r="K6" i="3"/>
  <c r="L6" i="3" s="1"/>
  <c r="K5" i="5"/>
  <c r="L5" i="5" s="1"/>
  <c r="K5" i="3"/>
  <c r="L5" i="3" s="1"/>
</calcChain>
</file>

<file path=xl/sharedStrings.xml><?xml version="1.0" encoding="utf-8"?>
<sst xmlns="http://schemas.openxmlformats.org/spreadsheetml/2006/main" count="167" uniqueCount="95">
  <si>
    <t>SPRINT BACKLOG</t>
  </si>
  <si>
    <t>DIAS</t>
  </si>
  <si>
    <t>HISTÓRIAS</t>
  </si>
  <si>
    <t>TAREFAS</t>
  </si>
  <si>
    <t>RESPONSÁVEIS</t>
  </si>
  <si>
    <t>HORAS PLANEJADAS</t>
  </si>
  <si>
    <t>HORAS CUMPRIDAS</t>
  </si>
  <si>
    <t>STATUS</t>
  </si>
  <si>
    <t>INDIVIDUAL</t>
  </si>
  <si>
    <t>HISTÓRIA</t>
  </si>
  <si>
    <t>SPRINT BURNDOWN DATA</t>
  </si>
  <si>
    <t>Dias</t>
  </si>
  <si>
    <t>Planejado</t>
  </si>
  <si>
    <t>(hrs)</t>
  </si>
  <si>
    <t>TOTAL</t>
  </si>
  <si>
    <t>MÉDIA</t>
  </si>
  <si>
    <t>Ideal</t>
  </si>
  <si>
    <t>Real</t>
  </si>
  <si>
    <t>MEMBROS</t>
  </si>
  <si>
    <t>(hrs/dia)</t>
  </si>
  <si>
    <t>TEAM DATA</t>
  </si>
  <si>
    <t>PRODUTIVIDADE DIÁRIA</t>
  </si>
  <si>
    <t>Diogo</t>
  </si>
  <si>
    <t>Ivo</t>
  </si>
  <si>
    <t>Izaquiel</t>
  </si>
  <si>
    <t>IZAQUIEL BURNDOWN DATA</t>
  </si>
  <si>
    <t>IZAQUIEL DATA</t>
  </si>
  <si>
    <t>IVO BURNDOWN DATA</t>
  </si>
  <si>
    <t>IVO DATA</t>
  </si>
  <si>
    <t>DIOGO BURNDOWN DATA</t>
  </si>
  <si>
    <t>DIOGO DATA</t>
  </si>
  <si>
    <t>Terça
25/10/2016</t>
  </si>
  <si>
    <t>Integração com o BD</t>
  </si>
  <si>
    <t>Quarta
26/10/2016</t>
  </si>
  <si>
    <t>Quinta
27/10/2016</t>
  </si>
  <si>
    <t>Sexta
28/10/2016</t>
  </si>
  <si>
    <t>Sábado
29/10/2016</t>
  </si>
  <si>
    <t>Domingo
30/10/2016</t>
  </si>
  <si>
    <t>Terça
01/11/2016</t>
  </si>
  <si>
    <t>Segunda
31/10/2016</t>
  </si>
  <si>
    <t xml:space="preserve">Estudo da biblioteca </t>
  </si>
  <si>
    <t>Mudança de métodos das telas de cadastro para classe funcionário</t>
  </si>
  <si>
    <t>Mudança de métodos das telas de busca para classe funcionário</t>
  </si>
  <si>
    <t>Mudanças de métodos das telas de agendamento para classse funcionário</t>
  </si>
  <si>
    <t>Implementação gráfica da tela prontuário</t>
  </si>
  <si>
    <t>Métodos de busca de prontuário</t>
  </si>
  <si>
    <t>Métodos de alteração de prontuário</t>
  </si>
  <si>
    <t>Integração com agendamento</t>
  </si>
  <si>
    <t>Criação do banco, tabelas e atributos do banco</t>
  </si>
  <si>
    <t>Implementar parte gráfica da tela consulta de agendamentos</t>
  </si>
  <si>
    <t>Implementar métodos de consultas de agendamentos</t>
  </si>
  <si>
    <t xml:space="preserve">Exibir consultas do data atual na tela </t>
  </si>
  <si>
    <t>Atualização da documentação</t>
  </si>
  <si>
    <t>Atualizar requisitos</t>
  </si>
  <si>
    <t>Atualizar diagrama de caso de uso</t>
  </si>
  <si>
    <t>Atualizar diagrama de classe</t>
  </si>
  <si>
    <t>Métodos de salvar prontuário</t>
  </si>
  <si>
    <t>Diagrama Entidade Relacionamento</t>
  </si>
  <si>
    <t>Conexão do banco com o eclipse</t>
  </si>
  <si>
    <t>Métodos de inserção de pacientes</t>
  </si>
  <si>
    <t>Métodos de inserção de funcionarios</t>
  </si>
  <si>
    <t>Métodos de remoção de pacientes</t>
  </si>
  <si>
    <t>Métodos de remoção de funcionarios</t>
  </si>
  <si>
    <t>Métodos de busca de pacientes</t>
  </si>
  <si>
    <t>Métodos de busca de funcionários</t>
  </si>
  <si>
    <t>Implementação gráfica da tela de login</t>
  </si>
  <si>
    <t>Implementação de métodos da tela de login</t>
  </si>
  <si>
    <t>Não Feito</t>
  </si>
  <si>
    <t>Inserção de agendamentos</t>
  </si>
  <si>
    <t>Busca de agendamentos</t>
  </si>
  <si>
    <t>Reajuste de código</t>
  </si>
  <si>
    <t>Análise do projeto</t>
  </si>
  <si>
    <t>Inserção de métodos e atributos</t>
  </si>
  <si>
    <t>Melhoramento do Módulo Prontuário</t>
  </si>
  <si>
    <t>Integração com a funcionalidade de cadastro de paciente</t>
  </si>
  <si>
    <t>Integração com a funcionalidade de cadastro de funcionário</t>
  </si>
  <si>
    <t>Integração com a funcionalidade de busca de paciente</t>
  </si>
  <si>
    <t>Integração com a funcionalidade de busca de funcionário</t>
  </si>
  <si>
    <t>Integração com a funcionalidade de remoção de paciente</t>
  </si>
  <si>
    <t>Integração com a funcionalidade de remoção de funcionário</t>
  </si>
  <si>
    <t>Integração com a funcionalidade de agendamento de consulta</t>
  </si>
  <si>
    <t>Integração com a funcionalidade de busca de agendamentos</t>
  </si>
  <si>
    <t>Melhoramento na codificação de busca de prontuário</t>
  </si>
  <si>
    <t>Melhoramento codificação de alteração de prontuário</t>
  </si>
  <si>
    <t>Remoção de classes desnecessárias</t>
  </si>
  <si>
    <t>Inserção de atributos na classe protuário</t>
  </si>
  <si>
    <t>Melhoramento na integração com agendamento</t>
  </si>
  <si>
    <t>Mudança nos métodos de acesso ao prontuário</t>
  </si>
  <si>
    <t>Quarta
02/11/2016</t>
  </si>
  <si>
    <t>Quinta
03/11/2016</t>
  </si>
  <si>
    <t>Sexta
04/11/2016</t>
  </si>
  <si>
    <t>Sábado
05/11/2016</t>
  </si>
  <si>
    <t>Domingo
06/11/2016</t>
  </si>
  <si>
    <t>Segunda
07/11/2016</t>
  </si>
  <si>
    <t>Terça
08/11/2016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</si>
</sst>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/m/yyyy"/>
    <numFmt numFmtId="165" formatCode="[$R$ -416]#,##0.00"/>
  </numFmts>
  <fonts count="15" x14ac:knownFonts="1">
    <font>
      <sz val="10"/>
      <color rgb="FF000000"/>
      <name val="Arial"/>
      <family val="2"/>
      <charset val="1"/>
    </font>
    <font>
      <b/>
      <sz val="10"/>
      <color rgb="FFFFFFFF"/>
      <name val="Cambria"/>
      <family val="1"/>
      <charset val="1"/>
    </font>
    <font>
      <b/>
      <sz val="12"/>
      <color rgb="FFFFFFFF"/>
      <name val="Cambria"/>
      <family val="1"/>
      <charset val="1"/>
    </font>
    <font>
      <sz val="11"/>
      <name val="Cambria"/>
      <family val="1"/>
      <charset val="1"/>
    </font>
    <font>
      <sz val="10"/>
      <color rgb="FFFFFFFF"/>
      <name val="Cambria"/>
      <family val="1"/>
      <charset val="1"/>
    </font>
    <font>
      <sz val="10"/>
      <name val="Cambria"/>
      <family val="1"/>
      <charset val="1"/>
    </font>
    <font>
      <b/>
      <sz val="11"/>
      <color rgb="FFFFFFFF"/>
      <name val="Cambria"/>
      <family val="1"/>
      <charset val="1"/>
    </font>
    <font>
      <b/>
      <sz val="17"/>
      <color rgb="FFFFFFFF"/>
      <name val="Cambria"/>
      <family val="1"/>
      <charset val="1"/>
    </font>
    <font>
      <b/>
      <sz val="10"/>
      <color rgb="FFFFFFFF"/>
      <name val="Cambria"/>
      <family val="1"/>
    </font>
    <font>
      <b/>
      <sz val="10"/>
      <name val="Cambria"/>
      <family val="1"/>
      <charset val="1"/>
    </font>
    <font>
      <sz val="10"/>
      <name val="Cambria"/>
      <family val="1"/>
    </font>
    <font>
      <b/>
      <sz val="10"/>
      <color theme="0"/>
      <name val="Cambria"/>
      <family val="1"/>
      <charset val="1"/>
    </font>
    <font>
      <sz val="10"/>
      <color theme="1"/>
      <name val="Cambria"/>
      <family val="1"/>
    </font>
    <font>
      <sz val="10"/>
      <color rgb="FFFFFFFF"/>
      <name val="Cambria"/>
      <family val="1"/>
    </font>
    <font>
      <sz val="10"/>
      <color rgb="FF000000"/>
      <name val="Cambria"/>
      <family val="1"/>
    </font>
  </fonts>
  <fills count="11">
    <fill>
      <patternFill patternType="none"/>
    </fill>
    <fill>
      <patternFill patternType="gray125"/>
    </fill>
    <fill>
      <patternFill patternType="solid">
        <fgColor rgb="FF1C4587"/>
        <bgColor rgb="FF003366"/>
      </patternFill>
    </fill>
    <fill>
      <patternFill patternType="solid">
        <fgColor rgb="FFA4C2F4"/>
        <bgColor rgb="FFB7B7B7"/>
      </patternFill>
    </fill>
    <fill>
      <patternFill patternType="solid">
        <fgColor rgb="FF1155CC"/>
        <bgColor rgb="FF1C4587"/>
      </patternFill>
    </fill>
    <fill>
      <patternFill patternType="solid">
        <fgColor rgb="FFC9DAF8"/>
        <bgColor rgb="FFA4C2F4"/>
      </patternFill>
    </fill>
    <fill>
      <patternFill patternType="solid">
        <fgColor theme="0"/>
        <bgColor rgb="FFB7B7B7"/>
      </patternFill>
    </fill>
    <fill>
      <patternFill patternType="solid">
        <fgColor theme="4" tint="0.39997558519241921"/>
        <bgColor rgb="FF003366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rgb="FF003366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5" fillId="3" borderId="1" xfId="0" applyFont="1" applyFill="1" applyBorder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4" fontId="9" fillId="5" borderId="1" xfId="0" applyNumberFormat="1" applyFont="1" applyFill="1" applyBorder="1" applyAlignment="1">
      <alignment horizontal="center" vertical="center"/>
    </xf>
    <xf numFmtId="165" fontId="6" fillId="2" borderId="1" xfId="0" applyNumberFormat="1" applyFont="1" applyFill="1" applyBorder="1" applyAlignment="1">
      <alignment horizontal="center" vertical="center"/>
    </xf>
    <xf numFmtId="165" fontId="6" fillId="2" borderId="2" xfId="0" applyNumberFormat="1" applyFont="1" applyFill="1" applyBorder="1" applyAlignment="1">
      <alignment horizontal="center" vertical="center"/>
    </xf>
    <xf numFmtId="4" fontId="1" fillId="2" borderId="1" xfId="0" applyNumberFormat="1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/>
    </xf>
    <xf numFmtId="2" fontId="1" fillId="4" borderId="5" xfId="0" applyNumberFormat="1" applyFont="1" applyFill="1" applyBorder="1" applyAlignment="1">
      <alignment horizontal="center" vertical="center" wrapText="1"/>
    </xf>
    <xf numFmtId="2" fontId="1" fillId="4" borderId="5" xfId="0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12" fillId="8" borderId="1" xfId="0" applyFont="1" applyFill="1" applyBorder="1" applyAlignment="1">
      <alignment horizontal="left" vertical="center"/>
    </xf>
    <xf numFmtId="0" fontId="10" fillId="6" borderId="1" xfId="0" applyFont="1" applyFill="1" applyBorder="1" applyAlignment="1">
      <alignment vertical="center" wrapText="1"/>
    </xf>
    <xf numFmtId="0" fontId="14" fillId="0" borderId="0" xfId="0" applyFont="1"/>
    <xf numFmtId="0" fontId="14" fillId="0" borderId="1" xfId="0" applyFont="1" applyBorder="1"/>
    <xf numFmtId="0" fontId="10" fillId="7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left" vertical="center"/>
    </xf>
    <xf numFmtId="0" fontId="10" fillId="9" borderId="1" xfId="0" applyFont="1" applyFill="1" applyBorder="1" applyAlignment="1">
      <alignment horizontal="center" vertical="center"/>
    </xf>
    <xf numFmtId="0" fontId="14" fillId="9" borderId="0" xfId="0" applyFont="1" applyFill="1" applyAlignment="1">
      <alignment horizontal="center"/>
    </xf>
    <xf numFmtId="0" fontId="1" fillId="2" borderId="8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0" fillId="10" borderId="1" xfId="0" applyFont="1" applyFill="1" applyBorder="1" applyAlignment="1">
      <alignment vertical="center"/>
    </xf>
    <xf numFmtId="0" fontId="1" fillId="4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3" fillId="2" borderId="7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10" fillId="0" borderId="7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165" fontId="6" fillId="2" borderId="2" xfId="0" applyNumberFormat="1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8" fillId="4" borderId="7" xfId="0" applyFont="1" applyFill="1" applyBorder="1" applyAlignment="1">
      <alignment horizontal="center" vertical="center" wrapText="1"/>
    </xf>
    <xf numFmtId="0" fontId="8" fillId="4" borderId="3" xfId="0" applyFont="1" applyFill="1" applyBorder="1" applyAlignment="1">
      <alignment horizontal="center" vertical="center" wrapText="1"/>
    </xf>
    <xf numFmtId="164" fontId="8" fillId="4" borderId="7" xfId="0" applyNumberFormat="1" applyFont="1" applyFill="1" applyBorder="1" applyAlignment="1">
      <alignment horizontal="center" vertical="center" wrapText="1"/>
    </xf>
    <xf numFmtId="164" fontId="8" fillId="4" borderId="3" xfId="0" applyNumberFormat="1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  <xf numFmtId="0" fontId="11" fillId="4" borderId="2" xfId="0" applyFont="1" applyFill="1" applyBorder="1" applyAlignment="1">
      <alignment horizontal="center" vertical="center" wrapText="1"/>
    </xf>
    <xf numFmtId="0" fontId="11" fillId="4" borderId="5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1" fillId="4" borderId="1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14" fillId="0" borderId="1" xfId="0" applyFont="1" applyFill="1" applyBorder="1"/>
  </cellXfs>
  <cellStyles count="1">
    <cellStyle name="Normal" xfId="0" builtinId="0"/>
  </cellStyles>
  <dxfs count="128"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38761D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FCC"/>
      <rgbColor rgb="FFCCFFFF"/>
      <rgbColor rgb="FF660066"/>
      <rgbColor rgb="FFFF8080"/>
      <rgbColor rgb="FF1155CC"/>
      <rgbColor rgb="FFC9DAF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4C2F4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3C47D"/>
      <rgbColor rgb="FF003366"/>
      <rgbColor rgb="FF339966"/>
      <rgbColor rgb="FF003300"/>
      <rgbColor rgb="FF333300"/>
      <rgbColor rgb="FFDC3912"/>
      <rgbColor rgb="FF993366"/>
      <rgbColor rgb="FF1C4587"/>
      <rgbColor rgb="FF22222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4.673138119918957E-2"/>
          <c:y val="6.1475515806925098E-2"/>
          <c:w val="0.89081655516788805"/>
          <c:h val="0.61901206918004203"/>
        </c:manualLayout>
      </c:layout>
      <c:lineChart>
        <c:grouping val="standard"/>
        <c:varyColors val="1"/>
        <c:ser>
          <c:idx val="0"/>
          <c:order val="0"/>
          <c:tx>
            <c:strRef>
              <c:f>'Sprint Burndown'!$A$5</c:f>
              <c:strCache>
                <c:ptCount val="1"/>
                <c:pt idx="0">
                  <c:v>Ideal</c:v>
                </c:pt>
              </c:strCache>
            </c:strRef>
          </c:tx>
          <c:spPr>
            <a:ln w="25560">
              <a:solidFill>
                <a:srgbClr val="DC3912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'Sprint Burndown'!$B$3:$J$3</c:f>
              <c:strCache>
                <c:ptCount val="9"/>
                <c:pt idx="0">
                  <c:v>(hrs)</c:v>
                </c:pt>
                <c:pt idx="1">
                  <c:v>Terça
01/11/2016</c:v>
                </c:pt>
                <c:pt idx="2">
                  <c:v>Quarta
02/11/2016</c:v>
                </c:pt>
                <c:pt idx="3">
                  <c:v>Quinta
03/11/2016</c:v>
                </c:pt>
                <c:pt idx="4">
                  <c:v>Sexta
04/11/2016</c:v>
                </c:pt>
                <c:pt idx="5">
                  <c:v>Sábado
05/11/2016</c:v>
                </c:pt>
                <c:pt idx="6">
                  <c:v>Domingo
06/11/2016</c:v>
                </c:pt>
                <c:pt idx="7">
                  <c:v>Segunda
07/11/2016</c:v>
                </c:pt>
                <c:pt idx="8">
                  <c:v>Terça
08/11/2016</c:v>
                </c:pt>
              </c:strCache>
            </c:strRef>
          </c:cat>
          <c:val>
            <c:numRef>
              <c:f>'Sprint Burndown'!$B$5:$J$5</c:f>
              <c:numCache>
                <c:formatCode>#,##0.00</c:formatCode>
                <c:ptCount val="9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A66-4EF5-9460-31F9FFB35621}"/>
            </c:ext>
          </c:extLst>
        </c:ser>
        <c:ser>
          <c:idx val="1"/>
          <c:order val="1"/>
          <c:tx>
            <c:strRef>
              <c:f>'Sprint Burndown'!$A$6</c:f>
              <c:strCache>
                <c:ptCount val="1"/>
                <c:pt idx="0">
                  <c:v>Real</c:v>
                </c:pt>
              </c:strCache>
            </c:strRef>
          </c:tx>
          <c:spPr>
            <a:ln w="25560">
              <a:solidFill>
                <a:srgbClr val="FF99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'Sprint Burndown'!$B$3:$J$3</c:f>
              <c:strCache>
                <c:ptCount val="9"/>
                <c:pt idx="0">
                  <c:v>(hrs)</c:v>
                </c:pt>
                <c:pt idx="1">
                  <c:v>Terça
01/11/2016</c:v>
                </c:pt>
                <c:pt idx="2">
                  <c:v>Quarta
02/11/2016</c:v>
                </c:pt>
                <c:pt idx="3">
                  <c:v>Quinta
03/11/2016</c:v>
                </c:pt>
                <c:pt idx="4">
                  <c:v>Sexta
04/11/2016</c:v>
                </c:pt>
                <c:pt idx="5">
                  <c:v>Sábado
05/11/2016</c:v>
                </c:pt>
                <c:pt idx="6">
                  <c:v>Domingo
06/11/2016</c:v>
                </c:pt>
                <c:pt idx="7">
                  <c:v>Segunda
07/11/2016</c:v>
                </c:pt>
                <c:pt idx="8">
                  <c:v>Terça
08/11/2016</c:v>
                </c:pt>
              </c:strCache>
            </c:strRef>
          </c:cat>
          <c:val>
            <c:numRef>
              <c:f>'Sprint Burndown'!$B$6:$J$6</c:f>
              <c:numCache>
                <c:formatCode>#,##0.00</c:formatCode>
                <c:ptCount val="9"/>
                <c:pt idx="0" formatCode="General">
                  <c:v>0</c:v>
                </c:pt>
                <c:pt idx="1">
                  <c:v>0</c:v>
                </c:pt>
                <c:pt idx="2">
                  <c:v>-7.75</c:v>
                </c:pt>
                <c:pt idx="3">
                  <c:v>-13.75</c:v>
                </c:pt>
                <c:pt idx="4">
                  <c:v>-17.95</c:v>
                </c:pt>
                <c:pt idx="5">
                  <c:v>-24.95</c:v>
                </c:pt>
                <c:pt idx="6">
                  <c:v>-32.700000000000003</c:v>
                </c:pt>
                <c:pt idx="7">
                  <c:v>-38.200000000000003</c:v>
                </c:pt>
                <c:pt idx="8">
                  <c:v>-45.7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A66-4EF5-9460-31F9FFB356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164976656"/>
        <c:axId val="165014464"/>
      </c:lineChart>
      <c:catAx>
        <c:axId val="16497665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pt-BR"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DIAS</a:t>
                </a:r>
              </a:p>
            </c:rich>
          </c:tx>
          <c:layout>
            <c:manualLayout>
              <c:xMode val="edge"/>
              <c:yMode val="edge"/>
              <c:x val="0.4600500373966665"/>
              <c:y val="0.84921098461515077"/>
            </c:manualLayout>
          </c:layout>
          <c:overlay val="0"/>
        </c:title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222222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165014464"/>
        <c:crosses val="autoZero"/>
        <c:auto val="1"/>
        <c:lblAlgn val="ctr"/>
        <c:lblOffset val="100"/>
        <c:noMultiLvlLbl val="1"/>
      </c:catAx>
      <c:valAx>
        <c:axId val="1650144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pt-BR"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TEMPO EM HORAS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164976656"/>
        <c:crosses val="autoZero"/>
        <c:crossBetween val="midCat"/>
      </c:valAx>
      <c:spPr>
        <a:noFill/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gap"/>
    <c:showDLblsOverMax val="1"/>
  </c:chart>
  <c:spPr>
    <a:noFill/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Diogo!$A$5</c:f>
              <c:strCache>
                <c:ptCount val="1"/>
                <c:pt idx="0">
                  <c:v>Ideal</c:v>
                </c:pt>
              </c:strCache>
            </c:strRef>
          </c:tx>
          <c:spPr>
            <a:ln w="2556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Diogo!$B$3:$J$3</c:f>
              <c:strCache>
                <c:ptCount val="9"/>
                <c:pt idx="0">
                  <c:v>(hrs)</c:v>
                </c:pt>
                <c:pt idx="1">
                  <c:v>Terça
01/11/2016</c:v>
                </c:pt>
                <c:pt idx="2">
                  <c:v>Quarta
02/11/2016</c:v>
                </c:pt>
                <c:pt idx="3">
                  <c:v>Quinta
03/11/2016</c:v>
                </c:pt>
                <c:pt idx="4">
                  <c:v>Sexta
04/11/2016</c:v>
                </c:pt>
                <c:pt idx="5">
                  <c:v>Sábado
05/11/2016</c:v>
                </c:pt>
                <c:pt idx="6">
                  <c:v>Domingo
06/11/2016</c:v>
                </c:pt>
                <c:pt idx="7">
                  <c:v>Segunda
07/11/2016</c:v>
                </c:pt>
                <c:pt idx="8">
                  <c:v>Terça
08/11/2016</c:v>
                </c:pt>
              </c:strCache>
            </c:strRef>
          </c:cat>
          <c:val>
            <c:numRef>
              <c:f>Diogo!$B$5:$J$5</c:f>
              <c:numCache>
                <c:formatCode>#,##0.00</c:formatCode>
                <c:ptCount val="9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415-482B-ACC6-22BD17151AFA}"/>
            </c:ext>
          </c:extLst>
        </c:ser>
        <c:ser>
          <c:idx val="1"/>
          <c:order val="1"/>
          <c:tx>
            <c:strRef>
              <c:f>Diogo!$A$6</c:f>
              <c:strCache>
                <c:ptCount val="1"/>
                <c:pt idx="0">
                  <c:v>Real</c:v>
                </c:pt>
              </c:strCache>
            </c:strRef>
          </c:tx>
          <c:spPr>
            <a:ln w="2556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Diogo!$B$3:$J$3</c:f>
              <c:strCache>
                <c:ptCount val="9"/>
                <c:pt idx="0">
                  <c:v>(hrs)</c:v>
                </c:pt>
                <c:pt idx="1">
                  <c:v>Terça
01/11/2016</c:v>
                </c:pt>
                <c:pt idx="2">
                  <c:v>Quarta
02/11/2016</c:v>
                </c:pt>
                <c:pt idx="3">
                  <c:v>Quinta
03/11/2016</c:v>
                </c:pt>
                <c:pt idx="4">
                  <c:v>Sexta
04/11/2016</c:v>
                </c:pt>
                <c:pt idx="5">
                  <c:v>Sábado
05/11/2016</c:v>
                </c:pt>
                <c:pt idx="6">
                  <c:v>Domingo
06/11/2016</c:v>
                </c:pt>
                <c:pt idx="7">
                  <c:v>Segunda
07/11/2016</c:v>
                </c:pt>
                <c:pt idx="8">
                  <c:v>Terça
08/11/2016</c:v>
                </c:pt>
              </c:strCache>
            </c:strRef>
          </c:cat>
          <c:val>
            <c:numRef>
              <c:f>Diogo!$B$6:$J$6</c:f>
              <c:numCache>
                <c:formatCode>#,##0.00</c:formatCode>
                <c:ptCount val="9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415-482B-ACC6-22BD17151A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164565576"/>
        <c:axId val="164565960"/>
      </c:lineChart>
      <c:catAx>
        <c:axId val="16456557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pt-BR"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DIAS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222222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164565960"/>
        <c:crosses val="autoZero"/>
        <c:auto val="1"/>
        <c:lblAlgn val="ctr"/>
        <c:lblOffset val="100"/>
        <c:noMultiLvlLbl val="1"/>
      </c:catAx>
      <c:valAx>
        <c:axId val="1645659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pt-BR"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TEMPO EM HORAS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164565576"/>
        <c:crosses val="autoZero"/>
        <c:crossBetween val="midCat"/>
      </c:valAx>
      <c:spPr>
        <a:noFill/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gap"/>
    <c:showDLblsOverMax val="1"/>
  </c:chart>
  <c:spPr>
    <a:noFill/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Izaquiel!$A$5</c:f>
              <c:strCache>
                <c:ptCount val="1"/>
                <c:pt idx="0">
                  <c:v>Ideal</c:v>
                </c:pt>
              </c:strCache>
            </c:strRef>
          </c:tx>
          <c:spPr>
            <a:ln w="2556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Izaquiel!$B$3:$J$3</c:f>
              <c:strCache>
                <c:ptCount val="9"/>
                <c:pt idx="0">
                  <c:v>(hrs)</c:v>
                </c:pt>
                <c:pt idx="1">
                  <c:v>Terça
25/10/2016</c:v>
                </c:pt>
                <c:pt idx="2">
                  <c:v>Quarta
26/10/2016</c:v>
                </c:pt>
                <c:pt idx="3">
                  <c:v>Quinta
27/10/2016</c:v>
                </c:pt>
                <c:pt idx="4">
                  <c:v>Sexta
28/10/2016</c:v>
                </c:pt>
                <c:pt idx="5">
                  <c:v>Sábado
29/10/2016</c:v>
                </c:pt>
                <c:pt idx="6">
                  <c:v>Domingo
30/10/2016</c:v>
                </c:pt>
                <c:pt idx="7">
                  <c:v>Segunda
31/10/2016</c:v>
                </c:pt>
                <c:pt idx="8">
                  <c:v>Terça
25/10/2016</c:v>
                </c:pt>
              </c:strCache>
            </c:strRef>
          </c:cat>
          <c:val>
            <c:numRef>
              <c:f>Izaquiel!$B$5:$J$5</c:f>
              <c:numCache>
                <c:formatCode>#,##0.00</c:formatCode>
                <c:ptCount val="9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DC1-45E4-B87A-C4BF8E3DF284}"/>
            </c:ext>
          </c:extLst>
        </c:ser>
        <c:ser>
          <c:idx val="1"/>
          <c:order val="1"/>
          <c:tx>
            <c:strRef>
              <c:f>Izaquiel!$A$6</c:f>
              <c:strCache>
                <c:ptCount val="1"/>
                <c:pt idx="0">
                  <c:v>Real</c:v>
                </c:pt>
              </c:strCache>
            </c:strRef>
          </c:tx>
          <c:spPr>
            <a:ln w="2556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Izaquiel!$B$3:$J$3</c:f>
              <c:strCache>
                <c:ptCount val="9"/>
                <c:pt idx="0">
                  <c:v>(hrs)</c:v>
                </c:pt>
                <c:pt idx="1">
                  <c:v>Terça
25/10/2016</c:v>
                </c:pt>
                <c:pt idx="2">
                  <c:v>Quarta
26/10/2016</c:v>
                </c:pt>
                <c:pt idx="3">
                  <c:v>Quinta
27/10/2016</c:v>
                </c:pt>
                <c:pt idx="4">
                  <c:v>Sexta
28/10/2016</c:v>
                </c:pt>
                <c:pt idx="5">
                  <c:v>Sábado
29/10/2016</c:v>
                </c:pt>
                <c:pt idx="6">
                  <c:v>Domingo
30/10/2016</c:v>
                </c:pt>
                <c:pt idx="7">
                  <c:v>Segunda
31/10/2016</c:v>
                </c:pt>
                <c:pt idx="8">
                  <c:v>Terça
25/10/2016</c:v>
                </c:pt>
              </c:strCache>
            </c:strRef>
          </c:cat>
          <c:val>
            <c:numRef>
              <c:f>Izaquiel!$B$6:$J$6</c:f>
              <c:numCache>
                <c:formatCode>#,##0.00</c:formatCode>
                <c:ptCount val="9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DC1-45E4-B87A-C4BF8E3DF2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165103760"/>
        <c:axId val="165780688"/>
      </c:lineChart>
      <c:catAx>
        <c:axId val="16510376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pt-BR"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DIAS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222222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165780688"/>
        <c:crosses val="autoZero"/>
        <c:auto val="1"/>
        <c:lblAlgn val="ctr"/>
        <c:lblOffset val="100"/>
        <c:noMultiLvlLbl val="1"/>
      </c:catAx>
      <c:valAx>
        <c:axId val="1657806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pt-BR"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TEMPO EM HORAS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165103760"/>
        <c:crosses val="autoZero"/>
        <c:crossBetween val="midCat"/>
      </c:valAx>
      <c:spPr>
        <a:noFill/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gap"/>
    <c:showDLblsOverMax val="1"/>
  </c:chart>
  <c:spPr>
    <a:noFill/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Ivo!$A$5</c:f>
              <c:strCache>
                <c:ptCount val="1"/>
                <c:pt idx="0">
                  <c:v>Ideal</c:v>
                </c:pt>
              </c:strCache>
            </c:strRef>
          </c:tx>
          <c:spPr>
            <a:ln w="2556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Ivo!$B$3:$J$3</c:f>
              <c:strCache>
                <c:ptCount val="9"/>
                <c:pt idx="0">
                  <c:v>(hrs)</c:v>
                </c:pt>
                <c:pt idx="1">
                  <c:v>Terça
01/11/2016</c:v>
                </c:pt>
                <c:pt idx="2">
                  <c:v>Quarta
02/11/2016</c:v>
                </c:pt>
                <c:pt idx="3">
                  <c:v>Quinta
03/11/2016</c:v>
                </c:pt>
                <c:pt idx="4">
                  <c:v>Sexta
04/11/2016</c:v>
                </c:pt>
                <c:pt idx="5">
                  <c:v>Sábado
05/11/2016</c:v>
                </c:pt>
                <c:pt idx="6">
                  <c:v>Domingo
06/11/2016</c:v>
                </c:pt>
                <c:pt idx="7">
                  <c:v>Segunda
07/11/2016</c:v>
                </c:pt>
                <c:pt idx="8">
                  <c:v>Terça
08/11/2016</c:v>
                </c:pt>
              </c:strCache>
            </c:strRef>
          </c:cat>
          <c:val>
            <c:numRef>
              <c:f>Ivo!$B$5:$J$5</c:f>
              <c:numCache>
                <c:formatCode>#,##0.00</c:formatCode>
                <c:ptCount val="9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ED5-4BB2-A00B-9F8936EBC51C}"/>
            </c:ext>
          </c:extLst>
        </c:ser>
        <c:ser>
          <c:idx val="1"/>
          <c:order val="1"/>
          <c:tx>
            <c:strRef>
              <c:f>Ivo!$A$6</c:f>
              <c:strCache>
                <c:ptCount val="1"/>
                <c:pt idx="0">
                  <c:v>Real</c:v>
                </c:pt>
              </c:strCache>
            </c:strRef>
          </c:tx>
          <c:spPr>
            <a:ln w="2556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Ivo!$B$3:$J$3</c:f>
              <c:strCache>
                <c:ptCount val="9"/>
                <c:pt idx="0">
                  <c:v>(hrs)</c:v>
                </c:pt>
                <c:pt idx="1">
                  <c:v>Terça
01/11/2016</c:v>
                </c:pt>
                <c:pt idx="2">
                  <c:v>Quarta
02/11/2016</c:v>
                </c:pt>
                <c:pt idx="3">
                  <c:v>Quinta
03/11/2016</c:v>
                </c:pt>
                <c:pt idx="4">
                  <c:v>Sexta
04/11/2016</c:v>
                </c:pt>
                <c:pt idx="5">
                  <c:v>Sábado
05/11/2016</c:v>
                </c:pt>
                <c:pt idx="6">
                  <c:v>Domingo
06/11/2016</c:v>
                </c:pt>
                <c:pt idx="7">
                  <c:v>Segunda
07/11/2016</c:v>
                </c:pt>
                <c:pt idx="8">
                  <c:v>Terça
08/11/2016</c:v>
                </c:pt>
              </c:strCache>
            </c:strRef>
          </c:cat>
          <c:val>
            <c:numRef>
              <c:f>Ivo!$B$6:$J$6</c:f>
              <c:numCache>
                <c:formatCode>#,##0.00</c:formatCode>
                <c:ptCount val="9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ED5-4BB2-A00B-9F8936EBC5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165755544"/>
        <c:axId val="165755928"/>
      </c:lineChart>
      <c:catAx>
        <c:axId val="16575554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pt-BR"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DIAS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222222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165755928"/>
        <c:crosses val="autoZero"/>
        <c:auto val="1"/>
        <c:lblAlgn val="ctr"/>
        <c:lblOffset val="100"/>
        <c:noMultiLvlLbl val="1"/>
      </c:catAx>
      <c:valAx>
        <c:axId val="1657559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pt-BR"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TEMPO EM HORAS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165755544"/>
        <c:crosses val="autoZero"/>
        <c:crossBetween val="midCat"/>
      </c:valAx>
      <c:spPr>
        <a:noFill/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gap"/>
    <c:showDLblsOverMax val="1"/>
  </c:chart>
  <c:spPr>
    <a:noFill/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145440</xdr:colOff>
      <xdr:row>12</xdr:row>
      <xdr:rowOff>75240</xdr:rowOff>
    </xdr:from>
    <xdr:to>
      <xdr:col>12</xdr:col>
      <xdr:colOff>120</xdr:colOff>
      <xdr:row>28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19</xdr:row>
      <xdr:rowOff>47340</xdr:rowOff>
    </xdr:from>
    <xdr:to>
      <xdr:col>11</xdr:col>
      <xdr:colOff>309600</xdr:colOff>
      <xdr:row>35</xdr:row>
      <xdr:rowOff>80430</xdr:rowOff>
    </xdr:to>
    <xdr:graphicFrame macro="">
      <xdr:nvGraphicFramePr>
        <xdr:cNvPr id="2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228600</xdr:colOff>
      <xdr:row>19</xdr:row>
      <xdr:rowOff>161565</xdr:rowOff>
    </xdr:from>
    <xdr:to>
      <xdr:col>11</xdr:col>
      <xdr:colOff>81000</xdr:colOff>
      <xdr:row>35</xdr:row>
      <xdr:rowOff>151560</xdr:rowOff>
    </xdr:to>
    <xdr:graphicFrame macro="">
      <xdr:nvGraphicFramePr>
        <xdr:cNvPr id="3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17</xdr:row>
      <xdr:rowOff>118110</xdr:rowOff>
    </xdr:from>
    <xdr:to>
      <xdr:col>9</xdr:col>
      <xdr:colOff>566775</xdr:colOff>
      <xdr:row>33</xdr:row>
      <xdr:rowOff>94710</xdr:rowOff>
    </xdr:to>
    <xdr:graphicFrame macro="">
      <xdr:nvGraphicFramePr>
        <xdr:cNvPr id="2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8761D"/>
  </sheetPr>
  <dimension ref="A1:AB33"/>
  <sheetViews>
    <sheetView windowProtection="1" showGridLines="0" zoomScaleNormal="100" workbookViewId="0">
      <selection activeCell="B10" sqref="B10"/>
    </sheetView>
  </sheetViews>
  <sheetFormatPr defaultRowHeight="12.75" x14ac:dyDescent="0.2"/>
  <cols>
    <col min="1" max="1" width="29.7109375"/>
    <col min="2" max="2" width="61.42578125" customWidth="1"/>
    <col min="3" max="3" width="16.42578125"/>
    <col min="4" max="4" width="13.28515625"/>
    <col min="5" max="5" width="10.85546875"/>
    <col min="6" max="6" width="13.28515625"/>
    <col min="7" max="7" width="10.85546875"/>
    <col min="8" max="8" width="8.7109375"/>
    <col min="9" max="1025" width="13.5703125"/>
  </cols>
  <sheetData>
    <row r="1" spans="1:28" ht="15.75" x14ac:dyDescent="0.2">
      <c r="A1" s="34" t="s">
        <v>0</v>
      </c>
      <c r="B1" s="34"/>
      <c r="C1" s="34"/>
      <c r="D1" s="34"/>
      <c r="E1" s="34"/>
      <c r="F1" s="34"/>
      <c r="G1" s="34"/>
      <c r="H1" s="34"/>
      <c r="I1" s="2" t="s">
        <v>1</v>
      </c>
      <c r="J1" s="3"/>
      <c r="K1" s="3"/>
      <c r="L1" s="3"/>
      <c r="M1" s="3"/>
      <c r="N1" s="3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spans="1:28" ht="14.25" x14ac:dyDescent="0.2">
      <c r="A2" s="34" t="s">
        <v>2</v>
      </c>
      <c r="B2" s="34" t="s">
        <v>3</v>
      </c>
      <c r="C2" s="34" t="s">
        <v>4</v>
      </c>
      <c r="D2" s="34" t="s">
        <v>5</v>
      </c>
      <c r="E2" s="34"/>
      <c r="F2" s="34" t="s">
        <v>6</v>
      </c>
      <c r="G2" s="34"/>
      <c r="H2" s="34" t="s">
        <v>7</v>
      </c>
      <c r="I2" s="34">
        <v>8</v>
      </c>
      <c r="J2" s="3"/>
      <c r="K2" s="3"/>
      <c r="L2" s="3"/>
      <c r="M2" s="3"/>
      <c r="N2" s="3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 spans="1:28" ht="14.25" x14ac:dyDescent="0.2">
      <c r="A3" s="34"/>
      <c r="B3" s="34"/>
      <c r="C3" s="34"/>
      <c r="D3" s="1" t="s">
        <v>8</v>
      </c>
      <c r="E3" s="1" t="s">
        <v>9</v>
      </c>
      <c r="F3" s="1" t="s">
        <v>8</v>
      </c>
      <c r="G3" s="1" t="s">
        <v>9</v>
      </c>
      <c r="H3" s="34"/>
      <c r="I3" s="34"/>
      <c r="J3" s="3"/>
      <c r="K3" s="3"/>
      <c r="L3" s="3"/>
      <c r="M3" s="3"/>
      <c r="N3" s="3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 spans="1:28" ht="14.25" x14ac:dyDescent="0.2">
      <c r="A4" s="35" t="s">
        <v>70</v>
      </c>
      <c r="B4" s="26" t="s">
        <v>71</v>
      </c>
      <c r="C4" s="25"/>
      <c r="D4" s="25"/>
      <c r="E4" s="41">
        <f>SUM(D4:D6)</f>
        <v>0</v>
      </c>
      <c r="F4" s="25"/>
      <c r="G4" s="41">
        <f>SUM(F4:F6)</f>
        <v>0</v>
      </c>
      <c r="H4" s="32" t="s">
        <v>67</v>
      </c>
      <c r="I4" s="29"/>
      <c r="J4" s="31"/>
      <c r="K4" s="3"/>
      <c r="L4" s="3"/>
      <c r="M4" s="3"/>
      <c r="N4" s="3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 spans="1:28" ht="14.25" x14ac:dyDescent="0.2">
      <c r="A5" s="36"/>
      <c r="B5" s="21" t="s">
        <v>84</v>
      </c>
      <c r="C5" s="25"/>
      <c r="D5" s="25"/>
      <c r="E5" s="43"/>
      <c r="F5" s="25"/>
      <c r="G5" s="43"/>
      <c r="H5" s="32" t="s">
        <v>67</v>
      </c>
      <c r="I5" s="30"/>
      <c r="J5" s="3"/>
      <c r="K5" s="3"/>
      <c r="L5" s="3"/>
      <c r="M5" s="3"/>
      <c r="N5" s="3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r="6" spans="1:28" ht="14.25" x14ac:dyDescent="0.2">
      <c r="A6" s="37"/>
      <c r="B6" s="22" t="s">
        <v>72</v>
      </c>
      <c r="C6" s="27"/>
      <c r="D6" s="27"/>
      <c r="E6" s="42"/>
      <c r="F6" s="27"/>
      <c r="G6" s="42"/>
      <c r="H6" s="32" t="s">
        <v>67</v>
      </c>
      <c r="I6" s="30"/>
      <c r="J6" s="3"/>
      <c r="K6" s="3"/>
      <c r="L6" s="3"/>
      <c r="M6" s="3"/>
      <c r="N6" s="3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r="7" spans="1:28" ht="13.5" customHeight="1" x14ac:dyDescent="0.2">
      <c r="A7" s="38" t="s">
        <v>73</v>
      </c>
      <c r="B7" s="22" t="s">
        <v>82</v>
      </c>
      <c r="C7" s="5"/>
      <c r="D7" s="28"/>
      <c r="E7" s="41">
        <f>SUM(D7:D11)</f>
        <v>0</v>
      </c>
      <c r="F7" s="28"/>
      <c r="G7" s="41">
        <f>SUM(F7:F11)</f>
        <v>0</v>
      </c>
      <c r="H7" s="32" t="s">
        <v>67</v>
      </c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</row>
    <row r="8" spans="1:28" ht="13.5" customHeight="1" x14ac:dyDescent="0.2">
      <c r="A8" s="39"/>
      <c r="B8" s="22" t="s">
        <v>83</v>
      </c>
      <c r="C8" s="20"/>
      <c r="D8" s="20"/>
      <c r="E8" s="43"/>
      <c r="F8" s="20"/>
      <c r="G8" s="43"/>
      <c r="H8" s="32" t="s">
        <v>67</v>
      </c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</row>
    <row r="9" spans="1:28" ht="14.25" x14ac:dyDescent="0.2">
      <c r="A9" s="39"/>
      <c r="B9" s="23" t="s">
        <v>85</v>
      </c>
      <c r="C9" s="20"/>
      <c r="D9" s="20"/>
      <c r="E9" s="43"/>
      <c r="F9" s="20"/>
      <c r="G9" s="43"/>
      <c r="H9" s="32" t="s">
        <v>67</v>
      </c>
      <c r="I9" s="6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</row>
    <row r="10" spans="1:28" ht="14.25" x14ac:dyDescent="0.2">
      <c r="A10" s="39"/>
      <c r="B10" s="24" t="s">
        <v>87</v>
      </c>
      <c r="C10" s="20"/>
      <c r="D10" s="20"/>
      <c r="E10" s="43"/>
      <c r="F10" s="20"/>
      <c r="G10" s="43"/>
      <c r="H10" s="32" t="s">
        <v>67</v>
      </c>
      <c r="I10" s="6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 spans="1:28" ht="14.25" x14ac:dyDescent="0.2">
      <c r="A11" s="40"/>
      <c r="B11" s="23" t="s">
        <v>86</v>
      </c>
      <c r="C11" s="20"/>
      <c r="D11" s="20"/>
      <c r="E11" s="42"/>
      <c r="F11" s="20"/>
      <c r="G11" s="42"/>
      <c r="H11" s="32" t="s">
        <v>67</v>
      </c>
      <c r="I11" s="6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 spans="1:28" ht="14.25" x14ac:dyDescent="0.2">
      <c r="A12" s="38" t="s">
        <v>32</v>
      </c>
      <c r="B12" s="61" t="s">
        <v>68</v>
      </c>
      <c r="C12" s="20"/>
      <c r="D12" s="20"/>
      <c r="E12" s="41">
        <f>SUM(D12:D21)</f>
        <v>0</v>
      </c>
      <c r="F12" s="20"/>
      <c r="G12" s="41">
        <f>SUM(F12:F21)</f>
        <v>0</v>
      </c>
      <c r="H12" s="32" t="s">
        <v>67</v>
      </c>
      <c r="I12" s="6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</row>
    <row r="13" spans="1:28" ht="14.25" x14ac:dyDescent="0.2">
      <c r="A13" s="39"/>
      <c r="B13" s="24" t="s">
        <v>69</v>
      </c>
      <c r="C13" s="20"/>
      <c r="D13" s="20"/>
      <c r="E13" s="43"/>
      <c r="F13" s="20"/>
      <c r="G13" s="43"/>
      <c r="H13" s="32" t="s">
        <v>67</v>
      </c>
      <c r="I13" s="6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</row>
    <row r="14" spans="1:28" ht="14.25" x14ac:dyDescent="0.2">
      <c r="A14" s="39"/>
      <c r="B14" s="22" t="s">
        <v>74</v>
      </c>
      <c r="C14" s="20"/>
      <c r="D14" s="20"/>
      <c r="E14" s="43"/>
      <c r="F14" s="20"/>
      <c r="G14" s="43"/>
      <c r="H14" s="32" t="s">
        <v>67</v>
      </c>
      <c r="I14" s="6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</row>
    <row r="15" spans="1:28" ht="14.25" x14ac:dyDescent="0.2">
      <c r="A15" s="39"/>
      <c r="B15" s="22" t="s">
        <v>75</v>
      </c>
      <c r="C15" s="20"/>
      <c r="D15" s="20"/>
      <c r="E15" s="43"/>
      <c r="F15" s="20"/>
      <c r="G15" s="43"/>
      <c r="H15" s="32" t="s">
        <v>67</v>
      </c>
      <c r="I15" s="6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</row>
    <row r="16" spans="1:28" ht="14.25" x14ac:dyDescent="0.2">
      <c r="A16" s="39"/>
      <c r="B16" s="22" t="s">
        <v>76</v>
      </c>
      <c r="C16" s="20"/>
      <c r="D16" s="20"/>
      <c r="E16" s="43"/>
      <c r="F16" s="20"/>
      <c r="G16" s="43"/>
      <c r="H16" s="32" t="s">
        <v>67</v>
      </c>
      <c r="I16" s="6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</row>
    <row r="17" spans="1:28" ht="14.25" x14ac:dyDescent="0.2">
      <c r="A17" s="39"/>
      <c r="B17" s="22" t="s">
        <v>77</v>
      </c>
      <c r="C17" s="20"/>
      <c r="D17" s="20"/>
      <c r="E17" s="43"/>
      <c r="F17" s="20"/>
      <c r="G17" s="43"/>
      <c r="H17" s="32" t="s">
        <v>67</v>
      </c>
      <c r="I17" s="6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</row>
    <row r="18" spans="1:28" ht="14.25" x14ac:dyDescent="0.2">
      <c r="A18" s="39"/>
      <c r="B18" s="22" t="s">
        <v>78</v>
      </c>
      <c r="C18" s="20"/>
      <c r="D18" s="20"/>
      <c r="E18" s="43"/>
      <c r="F18" s="20"/>
      <c r="G18" s="43"/>
      <c r="H18" s="32" t="s">
        <v>67</v>
      </c>
      <c r="I18" s="6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</row>
    <row r="19" spans="1:28" ht="14.25" x14ac:dyDescent="0.2">
      <c r="A19" s="39"/>
      <c r="B19" s="22" t="s">
        <v>79</v>
      </c>
      <c r="C19" s="20"/>
      <c r="D19" s="20"/>
      <c r="E19" s="43"/>
      <c r="F19" s="20"/>
      <c r="G19" s="43"/>
      <c r="H19" s="32" t="s">
        <v>67</v>
      </c>
      <c r="I19" s="6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 spans="1:28" ht="14.25" x14ac:dyDescent="0.2">
      <c r="A20" s="39"/>
      <c r="B20" s="22" t="s">
        <v>80</v>
      </c>
      <c r="C20" s="20"/>
      <c r="D20" s="20"/>
      <c r="E20" s="43"/>
      <c r="F20" s="20"/>
      <c r="G20" s="43"/>
      <c r="H20" s="32" t="s">
        <v>67</v>
      </c>
      <c r="I20" s="6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</row>
    <row r="21" spans="1:28" ht="14.25" x14ac:dyDescent="0.2">
      <c r="A21" s="39"/>
      <c r="B21" s="22" t="s">
        <v>81</v>
      </c>
      <c r="C21" s="20"/>
      <c r="D21" s="20"/>
      <c r="E21" s="43"/>
      <c r="F21" s="20"/>
      <c r="G21" s="43"/>
      <c r="H21" s="32" t="s">
        <v>67</v>
      </c>
      <c r="I21" s="6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</row>
    <row r="22" spans="1:28" ht="14.25" x14ac:dyDescent="0.2">
      <c r="A22" s="38" t="s">
        <v>52</v>
      </c>
      <c r="B22" s="26" t="s">
        <v>53</v>
      </c>
      <c r="C22" s="20"/>
      <c r="D22" s="20"/>
      <c r="E22" s="41">
        <f>SUM(D22:D24)</f>
        <v>0</v>
      </c>
      <c r="F22" s="20"/>
      <c r="G22" s="41">
        <f>SUM(F22:F24)</f>
        <v>0</v>
      </c>
      <c r="H22" s="32" t="s">
        <v>67</v>
      </c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</row>
    <row r="23" spans="1:28" ht="14.25" x14ac:dyDescent="0.2">
      <c r="A23" s="39"/>
      <c r="B23" s="21" t="s">
        <v>54</v>
      </c>
      <c r="C23" s="20"/>
      <c r="D23" s="20"/>
      <c r="E23" s="43"/>
      <c r="F23" s="20"/>
      <c r="G23" s="43"/>
      <c r="H23" s="32" t="s">
        <v>67</v>
      </c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</row>
    <row r="24" spans="1:28" ht="14.25" x14ac:dyDescent="0.2">
      <c r="A24" s="40"/>
      <c r="B24" s="22" t="s">
        <v>55</v>
      </c>
      <c r="C24" s="20"/>
      <c r="D24" s="20"/>
      <c r="E24" s="42"/>
      <c r="F24" s="20"/>
      <c r="G24" s="42"/>
      <c r="H24" s="32" t="s">
        <v>67</v>
      </c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</row>
    <row r="25" spans="1:28" ht="14.25" x14ac:dyDescent="0.2">
      <c r="A25" s="6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</row>
    <row r="26" spans="1:28" ht="27.75" customHeight="1" x14ac:dyDescent="0.2">
      <c r="A26" s="6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</row>
    <row r="27" spans="1:28" ht="14.25" x14ac:dyDescent="0.2">
      <c r="A27" s="6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</row>
    <row r="28" spans="1:28" ht="14.25" x14ac:dyDescent="0.2"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</row>
    <row r="29" spans="1:28" ht="14.25" x14ac:dyDescent="0.2"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</row>
    <row r="30" spans="1:28" ht="14.25" x14ac:dyDescent="0.2"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</row>
    <row r="31" spans="1:28" ht="14.25" x14ac:dyDescent="0.2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</row>
    <row r="32" spans="1:28" ht="14.25" x14ac:dyDescent="0.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</row>
    <row r="33" spans="1:20" ht="14.25" x14ac:dyDescent="0.2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</row>
  </sheetData>
  <mergeCells count="20">
    <mergeCell ref="A22:A24"/>
    <mergeCell ref="E22:E24"/>
    <mergeCell ref="G22:G24"/>
    <mergeCell ref="A1:H1"/>
    <mergeCell ref="A2:A3"/>
    <mergeCell ref="B2:B3"/>
    <mergeCell ref="C2:C3"/>
    <mergeCell ref="D2:E2"/>
    <mergeCell ref="F2:G2"/>
    <mergeCell ref="H2:H3"/>
    <mergeCell ref="G12:G21"/>
    <mergeCell ref="A12:A21"/>
    <mergeCell ref="E12:E21"/>
    <mergeCell ref="I2:I3"/>
    <mergeCell ref="A4:A6"/>
    <mergeCell ref="A7:A11"/>
    <mergeCell ref="E7:E11"/>
    <mergeCell ref="E4:E6"/>
    <mergeCell ref="G7:G11"/>
    <mergeCell ref="G4:G6"/>
  </mergeCells>
  <conditionalFormatting sqref="I1:I6">
    <cfRule type="expression" dxfId="127" priority="2">
      <formula>LEN(TRIM(I1))=0</formula>
    </cfRule>
  </conditionalFormatting>
  <conditionalFormatting sqref="I1:I6">
    <cfRule type="notContainsText" dxfId="126" priority="3" operator="notContains" text="676766676ppppp"/>
  </conditionalFormatting>
  <pageMargins left="0.74791666666666701" right="0.74791666666666701" top="0.98402777777777795" bottom="0.98402777777777795" header="0.51180555555555496" footer="0.51180555555555496"/>
  <pageSetup paperSize="9" firstPageNumber="0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8761D"/>
  </sheetPr>
  <dimension ref="A1:S1048576"/>
  <sheetViews>
    <sheetView windowProtection="1" showGridLines="0" zoomScaleNormal="100" workbookViewId="0">
      <pane ySplit="4" topLeftCell="A5" activePane="bottomLeft" state="frozen"/>
      <selection pane="bottomLeft" activeCell="C3" sqref="C3:J4"/>
    </sheetView>
  </sheetViews>
  <sheetFormatPr defaultRowHeight="12.75" x14ac:dyDescent="0.2"/>
  <cols>
    <col min="1" max="1" width="29.7109375"/>
    <col min="2" max="2" width="11.42578125"/>
    <col min="3" max="3" width="13.140625"/>
    <col min="4" max="4" width="13.28515625"/>
    <col min="5" max="5" width="12.5703125"/>
    <col min="6" max="6" width="13.28515625"/>
    <col min="7" max="7" width="12.5703125"/>
    <col min="8" max="8" width="13.42578125"/>
    <col min="9" max="9" width="13"/>
    <col min="10" max="10" width="12.42578125"/>
    <col min="11" max="11" width="9.28515625"/>
    <col min="12" max="12" width="7.85546875"/>
    <col min="13" max="1025" width="13.5703125"/>
  </cols>
  <sheetData>
    <row r="1" spans="1:19" ht="14.25" x14ac:dyDescent="0.2">
      <c r="A1" s="45"/>
      <c r="B1" s="45"/>
      <c r="C1" s="45" t="s">
        <v>10</v>
      </c>
      <c r="D1" s="45"/>
      <c r="E1" s="45"/>
      <c r="F1" s="45"/>
      <c r="G1" s="45"/>
      <c r="H1" s="45"/>
      <c r="I1" s="45"/>
      <c r="J1" s="45"/>
      <c r="K1" s="45"/>
      <c r="L1" s="45"/>
      <c r="M1" s="7"/>
      <c r="N1" s="7"/>
      <c r="O1" s="7"/>
      <c r="P1" s="7"/>
      <c r="Q1" s="7"/>
      <c r="R1" s="7"/>
      <c r="S1" s="7"/>
    </row>
    <row r="2" spans="1:19" ht="14.25" x14ac:dyDescent="0.2">
      <c r="A2" s="8" t="s">
        <v>11</v>
      </c>
      <c r="B2" s="9" t="s">
        <v>12</v>
      </c>
      <c r="C2" s="9">
        <f>A3</f>
        <v>8</v>
      </c>
      <c r="D2" s="9">
        <f t="shared" ref="D2:J2" si="0">C2-1</f>
        <v>7</v>
      </c>
      <c r="E2" s="9">
        <f t="shared" si="0"/>
        <v>6</v>
      </c>
      <c r="F2" s="9">
        <f t="shared" si="0"/>
        <v>5</v>
      </c>
      <c r="G2" s="9">
        <f t="shared" si="0"/>
        <v>4</v>
      </c>
      <c r="H2" s="9">
        <f t="shared" si="0"/>
        <v>3</v>
      </c>
      <c r="I2" s="9">
        <f t="shared" si="0"/>
        <v>2</v>
      </c>
      <c r="J2" s="9">
        <f t="shared" si="0"/>
        <v>1</v>
      </c>
      <c r="K2" s="10"/>
      <c r="L2" s="10"/>
      <c r="M2" s="7"/>
      <c r="N2" s="7"/>
      <c r="O2" s="7"/>
      <c r="P2" s="7"/>
      <c r="Q2" s="7"/>
      <c r="R2" s="7"/>
      <c r="S2" s="7"/>
    </row>
    <row r="3" spans="1:19" ht="13.9" customHeight="1" x14ac:dyDescent="0.2">
      <c r="A3" s="46">
        <v>8</v>
      </c>
      <c r="B3" s="47" t="s">
        <v>13</v>
      </c>
      <c r="C3" s="48" t="s">
        <v>38</v>
      </c>
      <c r="D3" s="50" t="s">
        <v>88</v>
      </c>
      <c r="E3" s="50" t="s">
        <v>89</v>
      </c>
      <c r="F3" s="48" t="s">
        <v>90</v>
      </c>
      <c r="G3" s="48" t="s">
        <v>91</v>
      </c>
      <c r="H3" s="48" t="s">
        <v>92</v>
      </c>
      <c r="I3" s="48" t="s">
        <v>93</v>
      </c>
      <c r="J3" s="48" t="s">
        <v>94</v>
      </c>
      <c r="K3" s="47" t="s">
        <v>14</v>
      </c>
      <c r="L3" s="47" t="s">
        <v>15</v>
      </c>
      <c r="M3" s="7"/>
      <c r="N3" s="7"/>
      <c r="O3" s="7"/>
      <c r="P3" s="7"/>
      <c r="Q3" s="7"/>
      <c r="R3" s="7"/>
      <c r="S3" s="7"/>
    </row>
    <row r="4" spans="1:19" ht="14.25" x14ac:dyDescent="0.2">
      <c r="A4" s="46"/>
      <c r="B4" s="47"/>
      <c r="C4" s="49"/>
      <c r="D4" s="51"/>
      <c r="E4" s="51"/>
      <c r="F4" s="49"/>
      <c r="G4" s="49"/>
      <c r="H4" s="49"/>
      <c r="I4" s="49"/>
      <c r="J4" s="49"/>
      <c r="K4" s="47"/>
      <c r="L4" s="47"/>
      <c r="M4" s="7"/>
      <c r="N4" s="7"/>
      <c r="O4" s="7"/>
      <c r="P4" s="7"/>
      <c r="Q4" s="7"/>
      <c r="R4" s="7"/>
      <c r="S4" s="7"/>
    </row>
    <row r="5" spans="1:19" ht="14.25" x14ac:dyDescent="0.2">
      <c r="A5" s="11" t="s">
        <v>16</v>
      </c>
      <c r="B5" s="12">
        <f>SUM('Sprint Backlog'!D:D)</f>
        <v>0</v>
      </c>
      <c r="C5" s="13">
        <f t="shared" ref="C5:J5" si="1">B5-$B9</f>
        <v>0</v>
      </c>
      <c r="D5" s="13">
        <f t="shared" si="1"/>
        <v>0</v>
      </c>
      <c r="E5" s="13">
        <f t="shared" si="1"/>
        <v>0</v>
      </c>
      <c r="F5" s="13">
        <f t="shared" si="1"/>
        <v>0</v>
      </c>
      <c r="G5" s="13">
        <f t="shared" si="1"/>
        <v>0</v>
      </c>
      <c r="H5" s="13">
        <f t="shared" si="1"/>
        <v>0</v>
      </c>
      <c r="I5" s="13">
        <f t="shared" si="1"/>
        <v>0</v>
      </c>
      <c r="J5" s="13">
        <f t="shared" si="1"/>
        <v>0</v>
      </c>
      <c r="K5" s="13">
        <f>SUM(C5:J5)</f>
        <v>0</v>
      </c>
      <c r="L5" s="13">
        <f>K5/A$3</f>
        <v>0</v>
      </c>
      <c r="M5" s="7"/>
      <c r="N5" s="7"/>
      <c r="O5" s="7"/>
      <c r="P5" s="7"/>
      <c r="Q5" s="7"/>
      <c r="R5" s="7"/>
      <c r="S5" s="7"/>
    </row>
    <row r="6" spans="1:19" ht="14.25" x14ac:dyDescent="0.2">
      <c r="A6" s="11" t="s">
        <v>17</v>
      </c>
      <c r="B6" s="12">
        <f>B5</f>
        <v>0</v>
      </c>
      <c r="C6" s="13">
        <f t="shared" ref="C6:J6" si="2">B6-C9</f>
        <v>0</v>
      </c>
      <c r="D6" s="13">
        <f t="shared" si="2"/>
        <v>-7.75</v>
      </c>
      <c r="E6" s="13">
        <f t="shared" si="2"/>
        <v>-13.75</v>
      </c>
      <c r="F6" s="13">
        <f t="shared" si="2"/>
        <v>-17.95</v>
      </c>
      <c r="G6" s="13">
        <f t="shared" si="2"/>
        <v>-24.95</v>
      </c>
      <c r="H6" s="13">
        <f t="shared" si="2"/>
        <v>-32.700000000000003</v>
      </c>
      <c r="I6" s="13">
        <f t="shared" si="2"/>
        <v>-38.200000000000003</v>
      </c>
      <c r="J6" s="13">
        <f t="shared" si="2"/>
        <v>-45.7</v>
      </c>
      <c r="K6" s="13">
        <f>SUM(C6:J6)</f>
        <v>-181</v>
      </c>
      <c r="L6" s="13">
        <f>K6/A$3</f>
        <v>-22.625</v>
      </c>
      <c r="M6" s="7"/>
      <c r="N6" s="7"/>
      <c r="O6" s="7"/>
      <c r="P6" s="7"/>
      <c r="Q6" s="7"/>
      <c r="R6" s="7"/>
      <c r="S6" s="7"/>
    </row>
    <row r="7" spans="1:19" ht="14.25" x14ac:dyDescent="0.2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</row>
    <row r="8" spans="1:19" ht="14.25" x14ac:dyDescent="0.2">
      <c r="A8" s="14" t="s">
        <v>18</v>
      </c>
      <c r="B8" s="15" t="s">
        <v>19</v>
      </c>
      <c r="C8" s="44" t="s">
        <v>20</v>
      </c>
      <c r="D8" s="44"/>
      <c r="E8" s="44"/>
      <c r="F8" s="44"/>
      <c r="G8" s="44"/>
      <c r="H8" s="44"/>
      <c r="I8" s="44"/>
      <c r="J8" s="44"/>
      <c r="K8" s="44"/>
      <c r="L8" s="44"/>
      <c r="M8" s="7"/>
      <c r="N8" s="7"/>
      <c r="O8" s="7"/>
      <c r="P8" s="7"/>
      <c r="Q8" s="7"/>
      <c r="R8" s="7"/>
      <c r="S8" s="7"/>
    </row>
    <row r="9" spans="1:19" ht="14.25" x14ac:dyDescent="0.2">
      <c r="A9" s="1" t="s">
        <v>21</v>
      </c>
      <c r="B9" s="16">
        <f>B5/A3</f>
        <v>0</v>
      </c>
      <c r="C9" s="16">
        <f t="shared" ref="C9:K9" si="3">SUM(C10:C12)</f>
        <v>0</v>
      </c>
      <c r="D9" s="16">
        <f t="shared" si="3"/>
        <v>7.75</v>
      </c>
      <c r="E9" s="16">
        <f t="shared" si="3"/>
        <v>6</v>
      </c>
      <c r="F9" s="16">
        <f t="shared" si="3"/>
        <v>4.2</v>
      </c>
      <c r="G9" s="16">
        <f t="shared" si="3"/>
        <v>7</v>
      </c>
      <c r="H9" s="16">
        <f t="shared" si="3"/>
        <v>7.75</v>
      </c>
      <c r="I9" s="16">
        <f t="shared" si="3"/>
        <v>5.5</v>
      </c>
      <c r="J9" s="16">
        <f t="shared" si="3"/>
        <v>7.5</v>
      </c>
      <c r="K9" s="16">
        <f t="shared" si="3"/>
        <v>45.7</v>
      </c>
      <c r="L9" s="16">
        <f>K9/A$3</f>
        <v>5.7125000000000004</v>
      </c>
      <c r="M9" s="7"/>
      <c r="N9" s="7"/>
      <c r="O9" s="7"/>
      <c r="P9" s="7"/>
      <c r="Q9" s="7"/>
      <c r="R9" s="7"/>
      <c r="S9" s="7"/>
    </row>
    <row r="10" spans="1:19" ht="14.25" x14ac:dyDescent="0.2">
      <c r="A10" s="17" t="s">
        <v>22</v>
      </c>
      <c r="B10" s="18">
        <f>Diogo!B9</f>
        <v>0</v>
      </c>
      <c r="C10" s="13">
        <f>Diogo!C9</f>
        <v>0</v>
      </c>
      <c r="D10" s="13">
        <v>2.25</v>
      </c>
      <c r="E10" s="13">
        <v>3.5</v>
      </c>
      <c r="F10" s="13">
        <v>1</v>
      </c>
      <c r="G10" s="13">
        <v>3</v>
      </c>
      <c r="H10" s="13">
        <v>4.5</v>
      </c>
      <c r="I10" s="13">
        <v>1.5</v>
      </c>
      <c r="J10" s="13">
        <v>1</v>
      </c>
      <c r="K10" s="13">
        <f>SUM(C10:J10)</f>
        <v>16.75</v>
      </c>
      <c r="L10" s="13">
        <f>K10/A$3</f>
        <v>2.09375</v>
      </c>
      <c r="M10" s="7"/>
      <c r="N10" s="7"/>
      <c r="O10" s="7"/>
      <c r="P10" s="7"/>
      <c r="Q10" s="7"/>
      <c r="R10" s="7"/>
      <c r="S10" s="7"/>
    </row>
    <row r="11" spans="1:19" ht="14.25" x14ac:dyDescent="0.2">
      <c r="A11" s="17" t="s">
        <v>23</v>
      </c>
      <c r="B11" s="19">
        <f>Ivo!B9</f>
        <v>0</v>
      </c>
      <c r="C11" s="13">
        <f>Ivo!C9</f>
        <v>0</v>
      </c>
      <c r="D11" s="13">
        <v>2.25</v>
      </c>
      <c r="E11" s="13">
        <v>2.5</v>
      </c>
      <c r="F11" s="13">
        <v>1.5</v>
      </c>
      <c r="G11" s="13">
        <v>1.5</v>
      </c>
      <c r="H11" s="13">
        <v>1</v>
      </c>
      <c r="I11" s="13">
        <v>1</v>
      </c>
      <c r="J11" s="13">
        <v>4</v>
      </c>
      <c r="K11" s="13">
        <f>SUM(C11:J11)</f>
        <v>13.75</v>
      </c>
      <c r="L11" s="13">
        <f>K11/A$3</f>
        <v>1.71875</v>
      </c>
      <c r="M11" s="7"/>
      <c r="N11" s="7"/>
      <c r="O11" s="7"/>
      <c r="P11" s="7"/>
      <c r="Q11" s="7"/>
      <c r="R11" s="7"/>
      <c r="S11" s="7"/>
    </row>
    <row r="12" spans="1:19" ht="14.25" x14ac:dyDescent="0.2">
      <c r="A12" s="17" t="s">
        <v>24</v>
      </c>
      <c r="B12" s="18">
        <f>Izaquiel!B9</f>
        <v>0</v>
      </c>
      <c r="C12" s="13">
        <f>Izaquiel!C9</f>
        <v>0</v>
      </c>
      <c r="D12" s="13">
        <v>3.25</v>
      </c>
      <c r="E12" s="13">
        <f>Izaquiel!E9</f>
        <v>0</v>
      </c>
      <c r="F12" s="13">
        <v>1.7</v>
      </c>
      <c r="G12" s="13">
        <v>2.5</v>
      </c>
      <c r="H12" s="13">
        <v>2.25</v>
      </c>
      <c r="I12" s="13">
        <v>3</v>
      </c>
      <c r="J12" s="13">
        <v>2.5</v>
      </c>
      <c r="K12" s="13">
        <f>SUM(C12:J12)</f>
        <v>15.2</v>
      </c>
      <c r="L12" s="13">
        <f>K12/A$3</f>
        <v>1.9</v>
      </c>
      <c r="M12" s="7"/>
      <c r="N12" s="7"/>
      <c r="O12" s="7"/>
      <c r="P12" s="7"/>
      <c r="Q12" s="7"/>
      <c r="R12" s="7"/>
      <c r="S12" s="7"/>
    </row>
    <row r="1048573" ht="12.75" customHeight="1" x14ac:dyDescent="0.2"/>
    <row r="1048574" ht="12.75" customHeight="1" x14ac:dyDescent="0.2"/>
    <row r="1048575" ht="12.75" customHeight="1" x14ac:dyDescent="0.2"/>
    <row r="1048576" ht="12.75" customHeight="1" x14ac:dyDescent="0.2"/>
  </sheetData>
  <mergeCells count="15">
    <mergeCell ref="C8:L8"/>
    <mergeCell ref="A1:B1"/>
    <mergeCell ref="C1:L1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</mergeCells>
  <conditionalFormatting sqref="B10:C10 B12">
    <cfRule type="expression" dxfId="125" priority="36">
      <formula>LEN(TRIM(B10))=0</formula>
    </cfRule>
  </conditionalFormatting>
  <conditionalFormatting sqref="C10">
    <cfRule type="cellIs" dxfId="124" priority="37" operator="equal">
      <formula>0</formula>
    </cfRule>
  </conditionalFormatting>
  <conditionalFormatting sqref="C10">
    <cfRule type="cellIs" dxfId="123" priority="38" operator="notEqual">
      <formula>0</formula>
    </cfRule>
  </conditionalFormatting>
  <conditionalFormatting sqref="B10 B12">
    <cfRule type="notContainsText" dxfId="122" priority="40" operator="notContains" text="9875894754())("/>
  </conditionalFormatting>
  <conditionalFormatting sqref="K5">
    <cfRule type="expression" dxfId="121" priority="41">
      <formula>LEN(TRIM(K5))=0</formula>
    </cfRule>
  </conditionalFormatting>
  <conditionalFormatting sqref="K5">
    <cfRule type="cellIs" dxfId="120" priority="42" operator="equal">
      <formula>0</formula>
    </cfRule>
  </conditionalFormatting>
  <conditionalFormatting sqref="K5">
    <cfRule type="cellIs" dxfId="119" priority="43" operator="notEqual">
      <formula>0</formula>
    </cfRule>
  </conditionalFormatting>
  <conditionalFormatting sqref="K5">
    <cfRule type="expression" dxfId="118" priority="44">
      <formula>LEN(TRIM(K5))=0</formula>
    </cfRule>
  </conditionalFormatting>
  <conditionalFormatting sqref="K5">
    <cfRule type="cellIs" dxfId="117" priority="45" operator="equal">
      <formula>0</formula>
    </cfRule>
  </conditionalFormatting>
  <conditionalFormatting sqref="K5">
    <cfRule type="cellIs" dxfId="116" priority="46" operator="notEqual">
      <formula>0</formula>
    </cfRule>
  </conditionalFormatting>
  <conditionalFormatting sqref="K6">
    <cfRule type="expression" dxfId="115" priority="47">
      <formula>LEN(TRIM(K6))=0</formula>
    </cfRule>
  </conditionalFormatting>
  <conditionalFormatting sqref="K6">
    <cfRule type="cellIs" dxfId="114" priority="48" operator="equal">
      <formula>0</formula>
    </cfRule>
  </conditionalFormatting>
  <conditionalFormatting sqref="K6">
    <cfRule type="cellIs" dxfId="113" priority="49" operator="notEqual">
      <formula>0</formula>
    </cfRule>
  </conditionalFormatting>
  <conditionalFormatting sqref="K6">
    <cfRule type="expression" dxfId="112" priority="50">
      <formula>LEN(TRIM(K6))=0</formula>
    </cfRule>
  </conditionalFormatting>
  <conditionalFormatting sqref="K6">
    <cfRule type="cellIs" dxfId="111" priority="51" operator="equal">
      <formula>0</formula>
    </cfRule>
  </conditionalFormatting>
  <conditionalFormatting sqref="K6">
    <cfRule type="cellIs" dxfId="110" priority="52" operator="notEqual">
      <formula>0</formula>
    </cfRule>
  </conditionalFormatting>
  <conditionalFormatting sqref="L6">
    <cfRule type="expression" dxfId="109" priority="53">
      <formula>LEN(TRIM(L6))=0</formula>
    </cfRule>
  </conditionalFormatting>
  <conditionalFormatting sqref="L6">
    <cfRule type="cellIs" dxfId="108" priority="54" operator="equal">
      <formula>0</formula>
    </cfRule>
  </conditionalFormatting>
  <conditionalFormatting sqref="L6">
    <cfRule type="cellIs" dxfId="107" priority="55" operator="notEqual">
      <formula>0</formula>
    </cfRule>
  </conditionalFormatting>
  <conditionalFormatting sqref="L6">
    <cfRule type="expression" dxfId="106" priority="56">
      <formula>LEN(TRIM(L6))=0</formula>
    </cfRule>
  </conditionalFormatting>
  <conditionalFormatting sqref="L6">
    <cfRule type="cellIs" dxfId="105" priority="57" operator="equal">
      <formula>0</formula>
    </cfRule>
  </conditionalFormatting>
  <conditionalFormatting sqref="L6">
    <cfRule type="cellIs" dxfId="104" priority="58" operator="notEqual">
      <formula>0</formula>
    </cfRule>
  </conditionalFormatting>
  <conditionalFormatting sqref="L5">
    <cfRule type="expression" dxfId="103" priority="59">
      <formula>LEN(TRIM(L5))=0</formula>
    </cfRule>
  </conditionalFormatting>
  <conditionalFormatting sqref="L5">
    <cfRule type="cellIs" dxfId="102" priority="60" operator="equal">
      <formula>0</formula>
    </cfRule>
  </conditionalFormatting>
  <conditionalFormatting sqref="L5">
    <cfRule type="cellIs" dxfId="101" priority="61" operator="notEqual">
      <formula>0</formula>
    </cfRule>
  </conditionalFormatting>
  <conditionalFormatting sqref="L5">
    <cfRule type="expression" dxfId="100" priority="62">
      <formula>LEN(TRIM(L5))=0</formula>
    </cfRule>
  </conditionalFormatting>
  <conditionalFormatting sqref="L5">
    <cfRule type="cellIs" dxfId="99" priority="63" operator="equal">
      <formula>0</formula>
    </cfRule>
  </conditionalFormatting>
  <conditionalFormatting sqref="L5">
    <cfRule type="cellIs" dxfId="98" priority="64" operator="notEqual">
      <formula>0</formula>
    </cfRule>
  </conditionalFormatting>
  <conditionalFormatting sqref="K10">
    <cfRule type="expression" dxfId="97" priority="65">
      <formula>LEN(TRIM(K10))=0</formula>
    </cfRule>
  </conditionalFormatting>
  <conditionalFormatting sqref="K10">
    <cfRule type="cellIs" dxfId="96" priority="66" operator="equal">
      <formula>0</formula>
    </cfRule>
  </conditionalFormatting>
  <conditionalFormatting sqref="K10">
    <cfRule type="cellIs" dxfId="95" priority="67" operator="notEqual">
      <formula>0</formula>
    </cfRule>
  </conditionalFormatting>
  <conditionalFormatting sqref="K10">
    <cfRule type="expression" dxfId="94" priority="68">
      <formula>LEN(TRIM(K10))=0</formula>
    </cfRule>
  </conditionalFormatting>
  <conditionalFormatting sqref="K10">
    <cfRule type="cellIs" dxfId="93" priority="69" operator="equal">
      <formula>0</formula>
    </cfRule>
  </conditionalFormatting>
  <conditionalFormatting sqref="K10">
    <cfRule type="cellIs" dxfId="92" priority="70" operator="notEqual">
      <formula>0</formula>
    </cfRule>
  </conditionalFormatting>
  <conditionalFormatting sqref="K11">
    <cfRule type="expression" dxfId="91" priority="71">
      <formula>LEN(TRIM(K11))=0</formula>
    </cfRule>
  </conditionalFormatting>
  <conditionalFormatting sqref="K11">
    <cfRule type="cellIs" dxfId="90" priority="72" operator="equal">
      <formula>0</formula>
    </cfRule>
  </conditionalFormatting>
  <conditionalFormatting sqref="K11">
    <cfRule type="cellIs" dxfId="89" priority="73" operator="notEqual">
      <formula>0</formula>
    </cfRule>
  </conditionalFormatting>
  <conditionalFormatting sqref="K11">
    <cfRule type="expression" dxfId="88" priority="74">
      <formula>LEN(TRIM(K11))=0</formula>
    </cfRule>
  </conditionalFormatting>
  <conditionalFormatting sqref="K11">
    <cfRule type="cellIs" dxfId="87" priority="75" operator="equal">
      <formula>0</formula>
    </cfRule>
  </conditionalFormatting>
  <conditionalFormatting sqref="K11">
    <cfRule type="cellIs" dxfId="86" priority="76" operator="notEqual">
      <formula>0</formula>
    </cfRule>
  </conditionalFormatting>
  <conditionalFormatting sqref="K12">
    <cfRule type="expression" dxfId="85" priority="77">
      <formula>LEN(TRIM(K12))=0</formula>
    </cfRule>
  </conditionalFormatting>
  <conditionalFormatting sqref="K12">
    <cfRule type="cellIs" dxfId="84" priority="78" operator="equal">
      <formula>0</formula>
    </cfRule>
  </conditionalFormatting>
  <conditionalFormatting sqref="K12">
    <cfRule type="cellIs" dxfId="83" priority="79" operator="notEqual">
      <formula>0</formula>
    </cfRule>
  </conditionalFormatting>
  <conditionalFormatting sqref="K12">
    <cfRule type="expression" dxfId="82" priority="80">
      <formula>LEN(TRIM(K12))=0</formula>
    </cfRule>
  </conditionalFormatting>
  <conditionalFormatting sqref="K12">
    <cfRule type="cellIs" dxfId="81" priority="81" operator="equal">
      <formula>0</formula>
    </cfRule>
  </conditionalFormatting>
  <conditionalFormatting sqref="K12">
    <cfRule type="cellIs" dxfId="80" priority="82" operator="notEqual">
      <formula>0</formula>
    </cfRule>
  </conditionalFormatting>
  <conditionalFormatting sqref="L10">
    <cfRule type="expression" dxfId="79" priority="83">
      <formula>LEN(TRIM(L10))=0</formula>
    </cfRule>
  </conditionalFormatting>
  <conditionalFormatting sqref="L10">
    <cfRule type="cellIs" dxfId="78" priority="84" operator="equal">
      <formula>0</formula>
    </cfRule>
  </conditionalFormatting>
  <conditionalFormatting sqref="L10">
    <cfRule type="cellIs" dxfId="77" priority="85" operator="notEqual">
      <formula>0</formula>
    </cfRule>
  </conditionalFormatting>
  <conditionalFormatting sqref="L10">
    <cfRule type="expression" dxfId="76" priority="86">
      <formula>LEN(TRIM(L10))=0</formula>
    </cfRule>
  </conditionalFormatting>
  <conditionalFormatting sqref="L10">
    <cfRule type="cellIs" dxfId="75" priority="87" operator="equal">
      <formula>0</formula>
    </cfRule>
  </conditionalFormatting>
  <conditionalFormatting sqref="L10">
    <cfRule type="cellIs" dxfId="74" priority="88" operator="notEqual">
      <formula>0</formula>
    </cfRule>
  </conditionalFormatting>
  <conditionalFormatting sqref="L11">
    <cfRule type="expression" dxfId="73" priority="89">
      <formula>LEN(TRIM(L11))=0</formula>
    </cfRule>
  </conditionalFormatting>
  <conditionalFormatting sqref="L11">
    <cfRule type="cellIs" dxfId="72" priority="90" operator="equal">
      <formula>0</formula>
    </cfRule>
  </conditionalFormatting>
  <conditionalFormatting sqref="L11">
    <cfRule type="cellIs" dxfId="71" priority="91" operator="notEqual">
      <formula>0</formula>
    </cfRule>
  </conditionalFormatting>
  <conditionalFormatting sqref="L11">
    <cfRule type="expression" dxfId="70" priority="92">
      <formula>LEN(TRIM(L11))=0</formula>
    </cfRule>
  </conditionalFormatting>
  <conditionalFormatting sqref="L11">
    <cfRule type="cellIs" dxfId="69" priority="93" operator="equal">
      <formula>0</formula>
    </cfRule>
  </conditionalFormatting>
  <conditionalFormatting sqref="L11">
    <cfRule type="cellIs" dxfId="68" priority="94" operator="notEqual">
      <formula>0</formula>
    </cfRule>
  </conditionalFormatting>
  <conditionalFormatting sqref="L12">
    <cfRule type="expression" dxfId="67" priority="95">
      <formula>LEN(TRIM(L12))=0</formula>
    </cfRule>
  </conditionalFormatting>
  <conditionalFormatting sqref="L12">
    <cfRule type="cellIs" dxfId="66" priority="96" operator="equal">
      <formula>0</formula>
    </cfRule>
  </conditionalFormatting>
  <conditionalFormatting sqref="L12">
    <cfRule type="cellIs" dxfId="65" priority="97" operator="notEqual">
      <formula>0</formula>
    </cfRule>
  </conditionalFormatting>
  <conditionalFormatting sqref="L12">
    <cfRule type="expression" dxfId="64" priority="98">
      <formula>LEN(TRIM(L12))=0</formula>
    </cfRule>
  </conditionalFormatting>
  <conditionalFormatting sqref="L12">
    <cfRule type="cellIs" dxfId="63" priority="99" operator="equal">
      <formula>0</formula>
    </cfRule>
  </conditionalFormatting>
  <conditionalFormatting sqref="L12">
    <cfRule type="cellIs" dxfId="62" priority="100" operator="notEqual">
      <formula>0</formula>
    </cfRule>
  </conditionalFormatting>
  <conditionalFormatting sqref="C11">
    <cfRule type="expression" dxfId="61" priority="143">
      <formula>LEN(TRIM(C11))=0</formula>
    </cfRule>
  </conditionalFormatting>
  <conditionalFormatting sqref="C11">
    <cfRule type="cellIs" dxfId="60" priority="144" operator="equal">
      <formula>0</formula>
    </cfRule>
  </conditionalFormatting>
  <conditionalFormatting sqref="C11">
    <cfRule type="cellIs" dxfId="59" priority="145" operator="notEqual">
      <formula>0</formula>
    </cfRule>
  </conditionalFormatting>
  <conditionalFormatting sqref="C11">
    <cfRule type="expression" dxfId="58" priority="146">
      <formula>LEN(TRIM(C11))=0</formula>
    </cfRule>
  </conditionalFormatting>
  <conditionalFormatting sqref="C11">
    <cfRule type="cellIs" dxfId="57" priority="147" operator="equal">
      <formula>0</formula>
    </cfRule>
  </conditionalFormatting>
  <conditionalFormatting sqref="C11">
    <cfRule type="cellIs" dxfId="56" priority="148" operator="notEqual">
      <formula>0</formula>
    </cfRule>
  </conditionalFormatting>
  <conditionalFormatting sqref="I10:J10">
    <cfRule type="expression" dxfId="55" priority="26">
      <formula>LEN(TRIM(I10))=0</formula>
    </cfRule>
  </conditionalFormatting>
  <conditionalFormatting sqref="I10:J10">
    <cfRule type="cellIs" dxfId="54" priority="27" operator="equal">
      <formula>0</formula>
    </cfRule>
  </conditionalFormatting>
  <conditionalFormatting sqref="I10:J10">
    <cfRule type="cellIs" dxfId="53" priority="28" operator="notEqual">
      <formula>0</formula>
    </cfRule>
  </conditionalFormatting>
  <conditionalFormatting sqref="D11:J11">
    <cfRule type="expression" dxfId="52" priority="20">
      <formula>LEN(TRIM(D11))=0</formula>
    </cfRule>
  </conditionalFormatting>
  <conditionalFormatting sqref="D11:J11">
    <cfRule type="cellIs" dxfId="51" priority="21" operator="equal">
      <formula>0</formula>
    </cfRule>
  </conditionalFormatting>
  <conditionalFormatting sqref="D11:J11">
    <cfRule type="cellIs" dxfId="50" priority="22" operator="notEqual">
      <formula>0</formula>
    </cfRule>
  </conditionalFormatting>
  <conditionalFormatting sqref="D11:J11">
    <cfRule type="expression" dxfId="49" priority="23">
      <formula>LEN(TRIM(D11))=0</formula>
    </cfRule>
  </conditionalFormatting>
  <conditionalFormatting sqref="D11:J11">
    <cfRule type="cellIs" dxfId="48" priority="24" operator="equal">
      <formula>0</formula>
    </cfRule>
  </conditionalFormatting>
  <conditionalFormatting sqref="D11:J11">
    <cfRule type="cellIs" dxfId="47" priority="25" operator="notEqual">
      <formula>0</formula>
    </cfRule>
  </conditionalFormatting>
  <conditionalFormatting sqref="B11">
    <cfRule type="expression" dxfId="46" priority="16">
      <formula>LEN(TRIM(B11))=0</formula>
    </cfRule>
  </conditionalFormatting>
  <conditionalFormatting sqref="B11">
    <cfRule type="notContainsText" dxfId="45" priority="17" operator="notContains" text="9875894754())("/>
  </conditionalFormatting>
  <conditionalFormatting sqref="C12">
    <cfRule type="expression" dxfId="44" priority="10">
      <formula>LEN(TRIM(C12))=0</formula>
    </cfRule>
  </conditionalFormatting>
  <conditionalFormatting sqref="C12">
    <cfRule type="cellIs" dxfId="43" priority="11" operator="equal">
      <formula>0</formula>
    </cfRule>
  </conditionalFormatting>
  <conditionalFormatting sqref="C12">
    <cfRule type="cellIs" dxfId="42" priority="12" operator="notEqual">
      <formula>0</formula>
    </cfRule>
  </conditionalFormatting>
  <conditionalFormatting sqref="C12">
    <cfRule type="expression" dxfId="41" priority="13">
      <formula>LEN(TRIM(C12))=0</formula>
    </cfRule>
  </conditionalFormatting>
  <conditionalFormatting sqref="C12">
    <cfRule type="cellIs" dxfId="40" priority="14" operator="equal">
      <formula>0</formula>
    </cfRule>
  </conditionalFormatting>
  <conditionalFormatting sqref="C12">
    <cfRule type="cellIs" dxfId="39" priority="15" operator="notEqual">
      <formula>0</formula>
    </cfRule>
  </conditionalFormatting>
  <conditionalFormatting sqref="D12:J12">
    <cfRule type="expression" dxfId="38" priority="4">
      <formula>LEN(TRIM(D12))=0</formula>
    </cfRule>
  </conditionalFormatting>
  <conditionalFormatting sqref="D12:J12">
    <cfRule type="cellIs" dxfId="37" priority="5" operator="equal">
      <formula>0</formula>
    </cfRule>
  </conditionalFormatting>
  <conditionalFormatting sqref="D12:J12">
    <cfRule type="cellIs" dxfId="36" priority="6" operator="notEqual">
      <formula>0</formula>
    </cfRule>
  </conditionalFormatting>
  <conditionalFormatting sqref="D12:J12">
    <cfRule type="expression" dxfId="35" priority="7">
      <formula>LEN(TRIM(D12))=0</formula>
    </cfRule>
  </conditionalFormatting>
  <conditionalFormatting sqref="D12:J12">
    <cfRule type="cellIs" dxfId="34" priority="8" operator="equal">
      <formula>0</formula>
    </cfRule>
  </conditionalFormatting>
  <conditionalFormatting sqref="D12:J12">
    <cfRule type="cellIs" dxfId="33" priority="9" operator="notEqual">
      <formula>0</formula>
    </cfRule>
  </conditionalFormatting>
  <conditionalFormatting sqref="D10:H10">
    <cfRule type="expression" dxfId="32" priority="1">
      <formula>LEN(TRIM(D10))=0</formula>
    </cfRule>
  </conditionalFormatting>
  <conditionalFormatting sqref="D10:H10">
    <cfRule type="cellIs" dxfId="31" priority="2" operator="equal">
      <formula>0</formula>
    </cfRule>
  </conditionalFormatting>
  <conditionalFormatting sqref="D10:H10">
    <cfRule type="cellIs" dxfId="30" priority="3" operator="notEqual">
      <formula>0</formula>
    </cfRule>
  </conditionalFormatting>
  <pageMargins left="0.74791666666666701" right="0.74791666666666701" top="0.98402777777777795" bottom="0.98402777777777795" header="0.51180555555555496" footer="0.51180555555555496"/>
  <pageSetup paperSize="9" firstPageNumber="0" orientation="portrait" horizontalDpi="4294967293" vertic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9DAF8"/>
  </sheetPr>
  <dimension ref="A1:S24"/>
  <sheetViews>
    <sheetView windowProtection="1" showGridLines="0" tabSelected="1" zoomScaleNormal="100" workbookViewId="0">
      <pane ySplit="4" topLeftCell="A5" activePane="bottomLeft" state="frozen"/>
      <selection pane="bottomLeft" activeCell="D11" sqref="D11"/>
    </sheetView>
  </sheetViews>
  <sheetFormatPr defaultRowHeight="12.75" x14ac:dyDescent="0.2"/>
  <cols>
    <col min="1" max="1" width="37.7109375"/>
    <col min="2" max="2" width="11"/>
    <col min="3" max="10" width="12.7109375"/>
    <col min="11" max="11" width="8.28515625"/>
    <col min="12" max="12" width="8"/>
    <col min="13" max="1025" width="13.5703125"/>
  </cols>
  <sheetData>
    <row r="1" spans="1:19" ht="14.25" x14ac:dyDescent="0.2">
      <c r="A1" s="45"/>
      <c r="B1" s="45"/>
      <c r="C1" s="45" t="s">
        <v>29</v>
      </c>
      <c r="D1" s="45"/>
      <c r="E1" s="45"/>
      <c r="F1" s="45"/>
      <c r="G1" s="45"/>
      <c r="H1" s="45"/>
      <c r="I1" s="45"/>
      <c r="J1" s="45"/>
      <c r="K1" s="45"/>
      <c r="L1" s="45"/>
      <c r="M1" s="7"/>
      <c r="N1" s="7"/>
      <c r="O1" s="7"/>
      <c r="P1" s="7"/>
      <c r="Q1" s="7"/>
      <c r="R1" s="7"/>
      <c r="S1" s="7"/>
    </row>
    <row r="2" spans="1:19" ht="14.25" x14ac:dyDescent="0.2">
      <c r="A2" s="8" t="s">
        <v>11</v>
      </c>
      <c r="B2" s="9" t="s">
        <v>12</v>
      </c>
      <c r="C2" s="9">
        <f>A3</f>
        <v>8</v>
      </c>
      <c r="D2" s="9">
        <f t="shared" ref="D2:J2" si="0">C2-1</f>
        <v>7</v>
      </c>
      <c r="E2" s="9">
        <f t="shared" si="0"/>
        <v>6</v>
      </c>
      <c r="F2" s="9">
        <f t="shared" si="0"/>
        <v>5</v>
      </c>
      <c r="G2" s="9">
        <f t="shared" si="0"/>
        <v>4</v>
      </c>
      <c r="H2" s="9">
        <f t="shared" si="0"/>
        <v>3</v>
      </c>
      <c r="I2" s="9">
        <f t="shared" si="0"/>
        <v>2</v>
      </c>
      <c r="J2" s="9">
        <f t="shared" si="0"/>
        <v>1</v>
      </c>
      <c r="K2" s="10"/>
      <c r="L2" s="10"/>
      <c r="M2" s="7"/>
      <c r="N2" s="7"/>
      <c r="O2" s="7"/>
      <c r="P2" s="7"/>
      <c r="Q2" s="7"/>
      <c r="R2" s="7"/>
      <c r="S2" s="7"/>
    </row>
    <row r="3" spans="1:19" ht="13.9" customHeight="1" x14ac:dyDescent="0.2">
      <c r="A3" s="46">
        <v>8</v>
      </c>
      <c r="B3" s="47" t="s">
        <v>13</v>
      </c>
      <c r="C3" s="48" t="s">
        <v>38</v>
      </c>
      <c r="D3" s="50" t="s">
        <v>88</v>
      </c>
      <c r="E3" s="50" t="s">
        <v>89</v>
      </c>
      <c r="F3" s="48" t="s">
        <v>90</v>
      </c>
      <c r="G3" s="48" t="s">
        <v>91</v>
      </c>
      <c r="H3" s="48" t="s">
        <v>92</v>
      </c>
      <c r="I3" s="48" t="s">
        <v>93</v>
      </c>
      <c r="J3" s="48" t="s">
        <v>94</v>
      </c>
      <c r="K3" s="47" t="s">
        <v>14</v>
      </c>
      <c r="L3" s="47" t="s">
        <v>15</v>
      </c>
      <c r="M3" s="7"/>
      <c r="N3" s="7"/>
      <c r="O3" s="7"/>
      <c r="P3" s="7"/>
      <c r="Q3" s="7"/>
      <c r="R3" s="7"/>
      <c r="S3" s="7"/>
    </row>
    <row r="4" spans="1:19" ht="14.25" x14ac:dyDescent="0.2">
      <c r="A4" s="46"/>
      <c r="B4" s="47"/>
      <c r="C4" s="49"/>
      <c r="D4" s="51"/>
      <c r="E4" s="51"/>
      <c r="F4" s="49"/>
      <c r="G4" s="49"/>
      <c r="H4" s="49"/>
      <c r="I4" s="49"/>
      <c r="J4" s="49"/>
      <c r="K4" s="47"/>
      <c r="L4" s="47"/>
      <c r="M4" s="7"/>
      <c r="N4" s="7"/>
      <c r="O4" s="7"/>
      <c r="P4" s="7"/>
      <c r="Q4" s="7"/>
      <c r="R4" s="7"/>
      <c r="S4" s="7"/>
    </row>
    <row r="5" spans="1:19" ht="14.25" x14ac:dyDescent="0.2">
      <c r="A5" s="11" t="s">
        <v>16</v>
      </c>
      <c r="B5" s="12">
        <f>SUMIF('Sprint Backlog'!C:C,"=Diogo",'Sprint Backlog'!D:D)</f>
        <v>0</v>
      </c>
      <c r="C5" s="13">
        <f t="shared" ref="C5:J5" si="1">B5-$B9</f>
        <v>0</v>
      </c>
      <c r="D5" s="13">
        <f t="shared" si="1"/>
        <v>0</v>
      </c>
      <c r="E5" s="13">
        <f t="shared" si="1"/>
        <v>0</v>
      </c>
      <c r="F5" s="13">
        <f t="shared" si="1"/>
        <v>0</v>
      </c>
      <c r="G5" s="13">
        <f t="shared" si="1"/>
        <v>0</v>
      </c>
      <c r="H5" s="13">
        <f t="shared" si="1"/>
        <v>0</v>
      </c>
      <c r="I5" s="13">
        <f t="shared" si="1"/>
        <v>0</v>
      </c>
      <c r="J5" s="13">
        <f t="shared" si="1"/>
        <v>0</v>
      </c>
      <c r="K5" s="13">
        <f>SUM(C5:J5)</f>
        <v>0</v>
      </c>
      <c r="L5" s="13">
        <f>K5/A$3</f>
        <v>0</v>
      </c>
      <c r="M5" s="7"/>
      <c r="N5" s="7"/>
      <c r="O5" s="7"/>
      <c r="P5" s="7"/>
      <c r="Q5" s="7"/>
      <c r="R5" s="7"/>
      <c r="S5" s="7"/>
    </row>
    <row r="6" spans="1:19" ht="14.25" x14ac:dyDescent="0.2">
      <c r="A6" s="11" t="s">
        <v>17</v>
      </c>
      <c r="B6" s="12">
        <f>B5</f>
        <v>0</v>
      </c>
      <c r="C6" s="13">
        <f t="shared" ref="C6:J6" si="2">B6-C9</f>
        <v>0</v>
      </c>
      <c r="D6" s="13">
        <f t="shared" si="2"/>
        <v>0</v>
      </c>
      <c r="E6" s="13">
        <f t="shared" si="2"/>
        <v>0</v>
      </c>
      <c r="F6" s="13">
        <f t="shared" si="2"/>
        <v>0</v>
      </c>
      <c r="G6" s="13">
        <f t="shared" si="2"/>
        <v>0</v>
      </c>
      <c r="H6" s="13">
        <f t="shared" si="2"/>
        <v>0</v>
      </c>
      <c r="I6" s="13">
        <f t="shared" si="2"/>
        <v>0</v>
      </c>
      <c r="J6" s="13">
        <f t="shared" si="2"/>
        <v>0</v>
      </c>
      <c r="K6" s="13">
        <f>SUM(C6:J6)</f>
        <v>0</v>
      </c>
      <c r="L6" s="13">
        <f>K6/A$3</f>
        <v>0</v>
      </c>
      <c r="M6" s="7"/>
      <c r="N6" s="7"/>
      <c r="O6" s="7"/>
      <c r="P6" s="7"/>
      <c r="Q6" s="7"/>
      <c r="R6" s="7"/>
      <c r="S6" s="7"/>
    </row>
    <row r="7" spans="1:19" ht="14.25" x14ac:dyDescent="0.2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</row>
    <row r="8" spans="1:19" ht="14.25" x14ac:dyDescent="0.2">
      <c r="A8" s="14" t="s">
        <v>3</v>
      </c>
      <c r="B8" s="15" t="s">
        <v>19</v>
      </c>
      <c r="C8" s="44" t="s">
        <v>30</v>
      </c>
      <c r="D8" s="44"/>
      <c r="E8" s="44"/>
      <c r="F8" s="44"/>
      <c r="G8" s="44"/>
      <c r="H8" s="44"/>
      <c r="I8" s="44"/>
      <c r="J8" s="44"/>
      <c r="K8" s="44"/>
      <c r="L8" s="44"/>
      <c r="M8" s="7"/>
      <c r="N8" s="7"/>
      <c r="O8" s="7"/>
      <c r="P8" s="7"/>
      <c r="Q8" s="7"/>
      <c r="R8" s="7"/>
      <c r="S8" s="7"/>
    </row>
    <row r="9" spans="1:19" ht="14.25" x14ac:dyDescent="0.2">
      <c r="A9" s="1" t="s">
        <v>21</v>
      </c>
      <c r="B9" s="16">
        <f>B5/A3</f>
        <v>0</v>
      </c>
      <c r="C9" s="16">
        <f t="shared" ref="C9:L9" si="3">SUM(C10:C12)</f>
        <v>0</v>
      </c>
      <c r="D9" s="16">
        <f t="shared" si="3"/>
        <v>0</v>
      </c>
      <c r="E9" s="16">
        <f t="shared" si="3"/>
        <v>0</v>
      </c>
      <c r="F9" s="16">
        <f>SUM(F10:F19)</f>
        <v>0</v>
      </c>
      <c r="G9" s="16">
        <f>SUM(G10:G19)</f>
        <v>0</v>
      </c>
      <c r="H9" s="16">
        <f>SUM(H10:H19)</f>
        <v>0</v>
      </c>
      <c r="I9" s="16">
        <f>SUM(I10:I19)</f>
        <v>0</v>
      </c>
      <c r="J9" s="16">
        <f>SUM(J10:J19)</f>
        <v>0</v>
      </c>
      <c r="K9" s="16">
        <f t="shared" si="3"/>
        <v>0</v>
      </c>
      <c r="L9" s="16">
        <f t="shared" si="3"/>
        <v>0</v>
      </c>
      <c r="M9" s="7"/>
      <c r="N9" s="7"/>
      <c r="O9" s="7"/>
      <c r="P9" s="7"/>
      <c r="Q9" s="7"/>
      <c r="R9" s="7"/>
      <c r="S9" s="7"/>
    </row>
    <row r="10" spans="1:19" ht="15" customHeight="1" x14ac:dyDescent="0.2">
      <c r="A10" s="53" t="s">
        <v>57</v>
      </c>
      <c r="B10" s="54"/>
      <c r="C10" s="13">
        <v>0</v>
      </c>
      <c r="D10" s="13">
        <v>0</v>
      </c>
      <c r="E10" s="13">
        <v>0</v>
      </c>
      <c r="F10" s="13">
        <v>0</v>
      </c>
      <c r="G10" s="13">
        <v>0</v>
      </c>
      <c r="H10" s="13">
        <v>0</v>
      </c>
      <c r="I10" s="13">
        <v>0</v>
      </c>
      <c r="J10" s="13">
        <v>0</v>
      </c>
      <c r="K10" s="13">
        <f>SUM(C10:J10)</f>
        <v>0</v>
      </c>
      <c r="L10" s="13">
        <f>K10/A$3</f>
        <v>0</v>
      </c>
      <c r="M10" s="7"/>
      <c r="N10" s="55"/>
      <c r="O10" s="55"/>
      <c r="P10" s="7"/>
      <c r="Q10" s="7"/>
      <c r="R10" s="7"/>
      <c r="S10" s="7"/>
    </row>
    <row r="11" spans="1:19" ht="12" customHeight="1" x14ac:dyDescent="0.2">
      <c r="A11" s="52" t="s">
        <v>48</v>
      </c>
      <c r="B11" s="52"/>
      <c r="C11" s="13">
        <v>0</v>
      </c>
      <c r="D11" s="13">
        <v>0</v>
      </c>
      <c r="E11" s="13">
        <v>0</v>
      </c>
      <c r="F11" s="13">
        <v>0</v>
      </c>
      <c r="G11" s="13">
        <v>0</v>
      </c>
      <c r="H11" s="13">
        <v>0</v>
      </c>
      <c r="I11" s="13">
        <v>0</v>
      </c>
      <c r="J11" s="13">
        <v>0</v>
      </c>
      <c r="K11" s="13">
        <f>SUM(C11:J11)</f>
        <v>0</v>
      </c>
      <c r="L11" s="13">
        <f>K11/A$3</f>
        <v>0</v>
      </c>
      <c r="M11" s="7"/>
      <c r="N11" s="52"/>
      <c r="O11" s="52"/>
      <c r="P11" s="7"/>
      <c r="Q11" s="7"/>
      <c r="R11" s="7"/>
      <c r="S11" s="7"/>
    </row>
    <row r="12" spans="1:19" ht="12.75" customHeight="1" x14ac:dyDescent="0.2">
      <c r="A12" s="52" t="s">
        <v>40</v>
      </c>
      <c r="B12" s="52"/>
      <c r="C12" s="13">
        <v>0</v>
      </c>
      <c r="D12" s="13">
        <v>0</v>
      </c>
      <c r="E12" s="13">
        <v>0</v>
      </c>
      <c r="F12" s="13">
        <v>0</v>
      </c>
      <c r="G12" s="13">
        <v>0</v>
      </c>
      <c r="H12" s="13">
        <v>0</v>
      </c>
      <c r="I12" s="13">
        <v>0</v>
      </c>
      <c r="J12" s="13">
        <v>0</v>
      </c>
      <c r="K12" s="13">
        <f>SUM(C12:J12)</f>
        <v>0</v>
      </c>
      <c r="L12" s="13">
        <f>K12/A$3</f>
        <v>0</v>
      </c>
      <c r="M12" s="7"/>
      <c r="N12" s="52"/>
      <c r="O12" s="52"/>
      <c r="P12" s="7"/>
      <c r="Q12" s="7"/>
      <c r="R12" s="7"/>
      <c r="S12" s="7"/>
    </row>
    <row r="13" spans="1:19" ht="12.75" customHeight="1" x14ac:dyDescent="0.2">
      <c r="A13" s="52" t="s">
        <v>58</v>
      </c>
      <c r="B13" s="52"/>
      <c r="C13" s="13">
        <v>0</v>
      </c>
      <c r="D13" s="13">
        <v>0</v>
      </c>
      <c r="E13" s="13">
        <v>0</v>
      </c>
      <c r="F13" s="13">
        <v>0</v>
      </c>
      <c r="G13" s="13">
        <v>0</v>
      </c>
      <c r="H13" s="13">
        <v>0</v>
      </c>
      <c r="I13" s="13">
        <v>0</v>
      </c>
      <c r="J13" s="13">
        <v>0</v>
      </c>
      <c r="K13" s="13">
        <f t="shared" ref="K13:K19" si="4">SUM(C13:J13)</f>
        <v>0</v>
      </c>
      <c r="L13" s="13">
        <f t="shared" ref="L13:L19" si="5">K13/A$3</f>
        <v>0</v>
      </c>
      <c r="M13" s="7"/>
      <c r="N13" s="33"/>
      <c r="O13" s="33"/>
      <c r="P13" s="7"/>
      <c r="Q13" s="7"/>
      <c r="R13" s="7"/>
      <c r="S13" s="7"/>
    </row>
    <row r="14" spans="1:19" ht="12.75" customHeight="1" x14ac:dyDescent="0.2">
      <c r="A14" s="52" t="s">
        <v>59</v>
      </c>
      <c r="B14" s="52"/>
      <c r="C14" s="13">
        <v>0</v>
      </c>
      <c r="D14" s="13">
        <v>0</v>
      </c>
      <c r="E14" s="13">
        <v>0</v>
      </c>
      <c r="F14" s="13">
        <v>0</v>
      </c>
      <c r="G14" s="13">
        <v>0</v>
      </c>
      <c r="H14" s="13">
        <v>0</v>
      </c>
      <c r="I14" s="13">
        <v>0</v>
      </c>
      <c r="J14" s="13">
        <v>0</v>
      </c>
      <c r="K14" s="13">
        <f t="shared" si="4"/>
        <v>0</v>
      </c>
      <c r="L14" s="13">
        <f t="shared" si="5"/>
        <v>0</v>
      </c>
      <c r="M14" s="7"/>
      <c r="N14" s="33"/>
      <c r="O14" s="33"/>
      <c r="P14" s="7"/>
      <c r="Q14" s="7"/>
      <c r="R14" s="7"/>
      <c r="S14" s="7"/>
    </row>
    <row r="15" spans="1:19" ht="12.75" customHeight="1" x14ac:dyDescent="0.2">
      <c r="A15" s="52" t="s">
        <v>60</v>
      </c>
      <c r="B15" s="52"/>
      <c r="C15" s="13">
        <v>0</v>
      </c>
      <c r="D15" s="13">
        <v>0</v>
      </c>
      <c r="E15" s="13">
        <v>0</v>
      </c>
      <c r="F15" s="13">
        <v>0</v>
      </c>
      <c r="G15" s="13">
        <v>0</v>
      </c>
      <c r="H15" s="13">
        <v>0</v>
      </c>
      <c r="I15" s="13">
        <v>0</v>
      </c>
      <c r="J15" s="13">
        <v>0</v>
      </c>
      <c r="K15" s="13">
        <f t="shared" si="4"/>
        <v>0</v>
      </c>
      <c r="L15" s="13">
        <f t="shared" si="5"/>
        <v>0</v>
      </c>
      <c r="M15" s="7"/>
      <c r="N15" s="33"/>
      <c r="O15" s="33"/>
      <c r="P15" s="7"/>
      <c r="Q15" s="7"/>
      <c r="R15" s="7"/>
      <c r="S15" s="7"/>
    </row>
    <row r="16" spans="1:19" ht="12.75" customHeight="1" x14ac:dyDescent="0.2">
      <c r="A16" s="52" t="s">
        <v>61</v>
      </c>
      <c r="B16" s="52"/>
      <c r="C16" s="13">
        <v>0</v>
      </c>
      <c r="D16" s="13">
        <v>0</v>
      </c>
      <c r="E16" s="13">
        <v>0</v>
      </c>
      <c r="F16" s="13">
        <v>0</v>
      </c>
      <c r="G16" s="13">
        <v>0</v>
      </c>
      <c r="H16" s="13">
        <v>0</v>
      </c>
      <c r="I16" s="13">
        <v>0</v>
      </c>
      <c r="J16" s="13">
        <v>0</v>
      </c>
      <c r="K16" s="13">
        <f t="shared" si="4"/>
        <v>0</v>
      </c>
      <c r="L16" s="13">
        <f t="shared" si="5"/>
        <v>0</v>
      </c>
      <c r="M16" s="7"/>
      <c r="N16" s="33"/>
      <c r="O16" s="33"/>
      <c r="P16" s="7"/>
      <c r="Q16" s="7"/>
      <c r="R16" s="7"/>
      <c r="S16" s="7"/>
    </row>
    <row r="17" spans="1:19" ht="12.75" customHeight="1" x14ac:dyDescent="0.2">
      <c r="A17" s="52" t="s">
        <v>62</v>
      </c>
      <c r="B17" s="52"/>
      <c r="C17" s="13">
        <v>0</v>
      </c>
      <c r="D17" s="13">
        <v>0</v>
      </c>
      <c r="E17" s="13">
        <v>0</v>
      </c>
      <c r="F17" s="13">
        <v>0</v>
      </c>
      <c r="G17" s="13">
        <v>0</v>
      </c>
      <c r="H17" s="13">
        <v>0</v>
      </c>
      <c r="I17" s="13">
        <v>0</v>
      </c>
      <c r="J17" s="13">
        <v>0</v>
      </c>
      <c r="K17" s="13">
        <f t="shared" si="4"/>
        <v>0</v>
      </c>
      <c r="L17" s="13">
        <f t="shared" si="5"/>
        <v>0</v>
      </c>
      <c r="M17" s="7"/>
      <c r="N17" s="33"/>
      <c r="O17" s="33"/>
      <c r="P17" s="7"/>
      <c r="Q17" s="7"/>
      <c r="R17" s="7"/>
      <c r="S17" s="7"/>
    </row>
    <row r="18" spans="1:19" ht="12.75" customHeight="1" x14ac:dyDescent="0.2">
      <c r="A18" s="52" t="s">
        <v>63</v>
      </c>
      <c r="B18" s="52"/>
      <c r="C18" s="13">
        <v>0</v>
      </c>
      <c r="D18" s="13">
        <v>0</v>
      </c>
      <c r="E18" s="13">
        <v>0</v>
      </c>
      <c r="F18" s="13">
        <v>0</v>
      </c>
      <c r="G18" s="13">
        <v>0</v>
      </c>
      <c r="H18" s="13">
        <v>0</v>
      </c>
      <c r="I18" s="13">
        <v>0</v>
      </c>
      <c r="J18" s="13">
        <v>0</v>
      </c>
      <c r="K18" s="13">
        <f t="shared" si="4"/>
        <v>0</v>
      </c>
      <c r="L18" s="13">
        <f t="shared" si="5"/>
        <v>0</v>
      </c>
      <c r="M18" s="7"/>
      <c r="N18" s="33"/>
      <c r="O18" s="33"/>
      <c r="P18" s="7"/>
      <c r="Q18" s="7"/>
      <c r="R18" s="7"/>
      <c r="S18" s="7"/>
    </row>
    <row r="19" spans="1:19" ht="12.75" customHeight="1" x14ac:dyDescent="0.2">
      <c r="A19" s="52" t="s">
        <v>64</v>
      </c>
      <c r="B19" s="52"/>
      <c r="C19" s="13">
        <v>0</v>
      </c>
      <c r="D19" s="13">
        <v>0</v>
      </c>
      <c r="E19" s="13">
        <v>0</v>
      </c>
      <c r="F19" s="13">
        <v>0</v>
      </c>
      <c r="G19" s="13">
        <v>0</v>
      </c>
      <c r="H19" s="13">
        <v>0</v>
      </c>
      <c r="I19" s="13">
        <v>0</v>
      </c>
      <c r="J19" s="13">
        <v>0</v>
      </c>
      <c r="K19" s="13">
        <f t="shared" si="4"/>
        <v>0</v>
      </c>
      <c r="L19" s="13">
        <f t="shared" si="5"/>
        <v>0</v>
      </c>
      <c r="M19" s="7"/>
      <c r="N19" s="33"/>
      <c r="O19" s="33"/>
      <c r="P19" s="7"/>
      <c r="Q19" s="7"/>
      <c r="R19" s="7"/>
      <c r="S19" s="7"/>
    </row>
    <row r="20" spans="1:19" ht="12.75" customHeight="1" x14ac:dyDescent="0.2">
      <c r="K20" s="7"/>
      <c r="L20" s="33"/>
      <c r="M20" s="33"/>
      <c r="N20" s="7"/>
      <c r="O20" s="7"/>
      <c r="P20" s="7"/>
      <c r="Q20" s="7"/>
    </row>
    <row r="21" spans="1:19" ht="12.75" customHeight="1" x14ac:dyDescent="0.2">
      <c r="M21" s="7"/>
      <c r="N21" s="33"/>
      <c r="O21" s="33"/>
      <c r="P21" s="7"/>
      <c r="Q21" s="7"/>
      <c r="R21" s="7"/>
      <c r="S21" s="7"/>
    </row>
    <row r="22" spans="1:19" ht="12.75" customHeight="1" x14ac:dyDescent="0.2">
      <c r="M22" s="7"/>
      <c r="N22" s="33"/>
      <c r="O22" s="33"/>
      <c r="P22" s="7"/>
      <c r="Q22" s="7"/>
      <c r="R22" s="7"/>
      <c r="S22" s="7"/>
    </row>
    <row r="23" spans="1:19" ht="10.5" customHeight="1" x14ac:dyDescent="0.2"/>
    <row r="24" spans="1:19" ht="12.75" customHeight="1" x14ac:dyDescent="0.2"/>
  </sheetData>
  <mergeCells count="28">
    <mergeCell ref="A19:B19"/>
    <mergeCell ref="A13:B13"/>
    <mergeCell ref="A1:B1"/>
    <mergeCell ref="C1:L1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  <mergeCell ref="A14:B14"/>
    <mergeCell ref="A15:B15"/>
    <mergeCell ref="A16:B16"/>
    <mergeCell ref="A17:B17"/>
    <mergeCell ref="A18:B18"/>
    <mergeCell ref="N12:O12"/>
    <mergeCell ref="C8:L8"/>
    <mergeCell ref="A10:B10"/>
    <mergeCell ref="N10:O10"/>
    <mergeCell ref="A11:B11"/>
    <mergeCell ref="N11:O11"/>
    <mergeCell ref="A12:B12"/>
  </mergeCells>
  <conditionalFormatting sqref="N10:O19 N21:O22 L20:M20 C21:L102 A20:J20 C10:L19">
    <cfRule type="expression" dxfId="29" priority="2">
      <formula>LEN(TRIM(A10))=0</formula>
    </cfRule>
  </conditionalFormatting>
  <conditionalFormatting sqref="C21:L102 A20:J20 C10:L19">
    <cfRule type="cellIs" dxfId="28" priority="3" operator="equal">
      <formula>0</formula>
    </cfRule>
  </conditionalFormatting>
  <conditionalFormatting sqref="C21:L102 A20:J20 C10:L19">
    <cfRule type="cellIs" dxfId="27" priority="4" operator="notEqual">
      <formula>0</formula>
    </cfRule>
  </conditionalFormatting>
  <conditionalFormatting sqref="A10:B10 A21:B102">
    <cfRule type="expression" dxfId="26" priority="5">
      <formula>LEN(TRIM(A10))=0</formula>
    </cfRule>
  </conditionalFormatting>
  <conditionalFormatting sqref="A10:B10 A21:B102 N10:O19 N21:O22 L20:M20">
    <cfRule type="notContainsText" dxfId="25" priority="6" operator="notContains" text="9875894754())("/>
  </conditionalFormatting>
  <pageMargins left="0.74791666666666701" right="0.74791666666666701" top="0.98402777777777795" bottom="0.98402777777777795" header="0.51180555555555496" footer="0.51180555555555496"/>
  <pageSetup paperSize="9" firstPageNumber="0" orientation="portrait" horizontalDpi="4294967293" verticalDpi="429496729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9DAF8"/>
  </sheetPr>
  <dimension ref="A1:S1048576"/>
  <sheetViews>
    <sheetView windowProtection="1" showGridLines="0" zoomScaleNormal="100" workbookViewId="0">
      <pane ySplit="4" topLeftCell="A5" activePane="bottomLeft" state="frozen"/>
      <selection pane="bottomLeft" activeCell="J18" sqref="J18"/>
    </sheetView>
  </sheetViews>
  <sheetFormatPr defaultRowHeight="12.75" x14ac:dyDescent="0.2"/>
  <cols>
    <col min="1" max="1" width="37.7109375"/>
    <col min="2" max="2" width="17.85546875" customWidth="1"/>
    <col min="3" max="10" width="12.7109375"/>
    <col min="11" max="11" width="8.28515625"/>
    <col min="12" max="12" width="8"/>
    <col min="13" max="1025" width="13.5703125"/>
  </cols>
  <sheetData>
    <row r="1" spans="1:19" ht="14.25" x14ac:dyDescent="0.2">
      <c r="A1" s="45"/>
      <c r="B1" s="45"/>
      <c r="C1" s="45" t="s">
        <v>25</v>
      </c>
      <c r="D1" s="45"/>
      <c r="E1" s="45"/>
      <c r="F1" s="45"/>
      <c r="G1" s="45"/>
      <c r="H1" s="45"/>
      <c r="I1" s="45"/>
      <c r="J1" s="45"/>
      <c r="K1" s="45"/>
      <c r="L1" s="45"/>
      <c r="M1" s="7"/>
      <c r="N1" s="7"/>
      <c r="O1" s="7"/>
      <c r="P1" s="7"/>
      <c r="Q1" s="7"/>
      <c r="R1" s="7"/>
      <c r="S1" s="7"/>
    </row>
    <row r="2" spans="1:19" ht="14.25" x14ac:dyDescent="0.2">
      <c r="A2" s="8" t="s">
        <v>11</v>
      </c>
      <c r="B2" s="9" t="s">
        <v>12</v>
      </c>
      <c r="C2" s="9">
        <f>A3</f>
        <v>8</v>
      </c>
      <c r="D2" s="9">
        <f t="shared" ref="D2:J2" si="0">C2-1</f>
        <v>7</v>
      </c>
      <c r="E2" s="9">
        <f t="shared" si="0"/>
        <v>6</v>
      </c>
      <c r="F2" s="9">
        <f t="shared" si="0"/>
        <v>5</v>
      </c>
      <c r="G2" s="9">
        <f t="shared" si="0"/>
        <v>4</v>
      </c>
      <c r="H2" s="9">
        <f t="shared" si="0"/>
        <v>3</v>
      </c>
      <c r="I2" s="9">
        <f t="shared" si="0"/>
        <v>2</v>
      </c>
      <c r="J2" s="9">
        <f t="shared" si="0"/>
        <v>1</v>
      </c>
      <c r="K2" s="10"/>
      <c r="L2" s="10"/>
      <c r="M2" s="7"/>
      <c r="N2" s="7"/>
      <c r="O2" s="7"/>
      <c r="P2" s="7"/>
      <c r="Q2" s="7"/>
      <c r="R2" s="7"/>
      <c r="S2" s="7"/>
    </row>
    <row r="3" spans="1:19" ht="13.9" customHeight="1" x14ac:dyDescent="0.2">
      <c r="A3" s="46">
        <v>8</v>
      </c>
      <c r="B3" s="47" t="s">
        <v>13</v>
      </c>
      <c r="C3" s="48" t="s">
        <v>31</v>
      </c>
      <c r="D3" s="50" t="s">
        <v>33</v>
      </c>
      <c r="E3" s="50" t="s">
        <v>34</v>
      </c>
      <c r="F3" s="48" t="s">
        <v>35</v>
      </c>
      <c r="G3" s="48" t="s">
        <v>36</v>
      </c>
      <c r="H3" s="48" t="s">
        <v>37</v>
      </c>
      <c r="I3" s="48" t="s">
        <v>39</v>
      </c>
      <c r="J3" s="48" t="s">
        <v>31</v>
      </c>
      <c r="K3" s="47" t="s">
        <v>14</v>
      </c>
      <c r="L3" s="47" t="s">
        <v>15</v>
      </c>
      <c r="M3" s="7"/>
      <c r="N3" s="7"/>
      <c r="O3" s="7"/>
      <c r="P3" s="7"/>
      <c r="Q3" s="7"/>
      <c r="R3" s="7"/>
      <c r="S3" s="7"/>
    </row>
    <row r="4" spans="1:19" ht="14.25" x14ac:dyDescent="0.2">
      <c r="A4" s="46"/>
      <c r="B4" s="47"/>
      <c r="C4" s="49"/>
      <c r="D4" s="51"/>
      <c r="E4" s="51"/>
      <c r="F4" s="49"/>
      <c r="G4" s="49"/>
      <c r="H4" s="49"/>
      <c r="I4" s="49"/>
      <c r="J4" s="49"/>
      <c r="K4" s="47"/>
      <c r="L4" s="47"/>
      <c r="M4" s="7"/>
      <c r="N4" s="7"/>
      <c r="O4" s="7"/>
      <c r="P4" s="7"/>
      <c r="Q4" s="7"/>
      <c r="R4" s="7"/>
      <c r="S4" s="7"/>
    </row>
    <row r="5" spans="1:19" ht="14.25" x14ac:dyDescent="0.2">
      <c r="A5" s="11" t="s">
        <v>16</v>
      </c>
      <c r="B5" s="12">
        <f>SUMIF('Sprint Backlog'!C:C,"=Izaquiel",'Sprint Backlog'!D:D)</f>
        <v>0</v>
      </c>
      <c r="C5" s="13">
        <f t="shared" ref="C5:J5" si="1">B5-$B9</f>
        <v>0</v>
      </c>
      <c r="D5" s="13">
        <f t="shared" si="1"/>
        <v>0</v>
      </c>
      <c r="E5" s="13">
        <f t="shared" si="1"/>
        <v>0</v>
      </c>
      <c r="F5" s="13">
        <f t="shared" si="1"/>
        <v>0</v>
      </c>
      <c r="G5" s="13">
        <f t="shared" si="1"/>
        <v>0</v>
      </c>
      <c r="H5" s="13">
        <f t="shared" si="1"/>
        <v>0</v>
      </c>
      <c r="I5" s="13">
        <f t="shared" si="1"/>
        <v>0</v>
      </c>
      <c r="J5" s="13">
        <f t="shared" si="1"/>
        <v>0</v>
      </c>
      <c r="K5" s="13">
        <f>SUM(C5:J5)</f>
        <v>0</v>
      </c>
      <c r="L5" s="13">
        <f>K5/A$3</f>
        <v>0</v>
      </c>
      <c r="M5" s="7"/>
      <c r="N5" s="7"/>
      <c r="O5" s="7"/>
      <c r="P5" s="7"/>
      <c r="Q5" s="7"/>
      <c r="R5" s="7"/>
      <c r="S5" s="7"/>
    </row>
    <row r="6" spans="1:19" ht="14.25" x14ac:dyDescent="0.2">
      <c r="A6" s="11" t="s">
        <v>17</v>
      </c>
      <c r="B6" s="12">
        <f>B5</f>
        <v>0</v>
      </c>
      <c r="C6" s="13">
        <f t="shared" ref="C6:J6" si="2">B6-C9</f>
        <v>0</v>
      </c>
      <c r="D6" s="13">
        <f t="shared" si="2"/>
        <v>0</v>
      </c>
      <c r="E6" s="13">
        <f t="shared" si="2"/>
        <v>0</v>
      </c>
      <c r="F6" s="13">
        <f t="shared" si="2"/>
        <v>0</v>
      </c>
      <c r="G6" s="13">
        <f t="shared" si="2"/>
        <v>0</v>
      </c>
      <c r="H6" s="13">
        <f t="shared" si="2"/>
        <v>0</v>
      </c>
      <c r="I6" s="13">
        <f t="shared" si="2"/>
        <v>0</v>
      </c>
      <c r="J6" s="13">
        <f t="shared" si="2"/>
        <v>0</v>
      </c>
      <c r="K6" s="13">
        <f>SUM(C6:J6)</f>
        <v>0</v>
      </c>
      <c r="L6" s="13">
        <f>K6/A$3</f>
        <v>0</v>
      </c>
      <c r="M6" s="7"/>
      <c r="N6" s="7"/>
      <c r="O6" s="7"/>
      <c r="P6" s="7"/>
      <c r="Q6" s="7"/>
      <c r="R6" s="7"/>
      <c r="S6" s="7"/>
    </row>
    <row r="7" spans="1:19" ht="14.25" x14ac:dyDescent="0.2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</row>
    <row r="8" spans="1:19" ht="14.25" x14ac:dyDescent="0.2">
      <c r="A8" s="14" t="s">
        <v>3</v>
      </c>
      <c r="B8" s="15" t="s">
        <v>19</v>
      </c>
      <c r="C8" s="44" t="s">
        <v>26</v>
      </c>
      <c r="D8" s="44"/>
      <c r="E8" s="44"/>
      <c r="F8" s="44"/>
      <c r="G8" s="44"/>
      <c r="H8" s="44"/>
      <c r="I8" s="44"/>
      <c r="J8" s="44"/>
      <c r="K8" s="44"/>
      <c r="L8" s="44"/>
      <c r="M8" s="7"/>
      <c r="N8" s="7"/>
      <c r="O8" s="7"/>
      <c r="P8" s="7"/>
      <c r="Q8" s="7"/>
      <c r="R8" s="7"/>
      <c r="S8" s="7"/>
    </row>
    <row r="9" spans="1:19" ht="14.25" x14ac:dyDescent="0.2">
      <c r="A9" s="1" t="s">
        <v>21</v>
      </c>
      <c r="B9" s="16">
        <f>B5/A3</f>
        <v>0</v>
      </c>
      <c r="C9" s="16">
        <f>SUM(C10:C32)</f>
        <v>0</v>
      </c>
      <c r="D9" s="16">
        <f t="shared" ref="D9:L9" si="3">SUM(D10:D32)</f>
        <v>0</v>
      </c>
      <c r="E9" s="16">
        <f t="shared" si="3"/>
        <v>0</v>
      </c>
      <c r="F9" s="16">
        <f t="shared" si="3"/>
        <v>0</v>
      </c>
      <c r="G9" s="16">
        <f t="shared" si="3"/>
        <v>0</v>
      </c>
      <c r="H9" s="16">
        <f t="shared" si="3"/>
        <v>0</v>
      </c>
      <c r="I9" s="16">
        <f t="shared" si="3"/>
        <v>0</v>
      </c>
      <c r="J9" s="16">
        <f t="shared" si="3"/>
        <v>0</v>
      </c>
      <c r="K9" s="16">
        <f t="shared" si="3"/>
        <v>0</v>
      </c>
      <c r="L9" s="16">
        <f t="shared" si="3"/>
        <v>0</v>
      </c>
      <c r="M9" s="7"/>
      <c r="N9" s="7"/>
      <c r="O9" s="7"/>
      <c r="P9" s="7"/>
      <c r="Q9" s="7"/>
      <c r="R9" s="7"/>
      <c r="S9" s="7"/>
    </row>
    <row r="10" spans="1:19" ht="12.75" customHeight="1" x14ac:dyDescent="0.2">
      <c r="A10" s="53" t="s">
        <v>44</v>
      </c>
      <c r="B10" s="54"/>
      <c r="C10" s="13">
        <v>0</v>
      </c>
      <c r="D10" s="13">
        <v>0</v>
      </c>
      <c r="E10" s="13">
        <v>0</v>
      </c>
      <c r="F10" s="13">
        <v>0</v>
      </c>
      <c r="G10" s="13">
        <v>0</v>
      </c>
      <c r="H10" s="13">
        <v>0</v>
      </c>
      <c r="I10" s="13">
        <v>0</v>
      </c>
      <c r="J10" s="13">
        <v>0</v>
      </c>
      <c r="K10" s="13">
        <f>SUM(C10:J10)</f>
        <v>0</v>
      </c>
      <c r="L10" s="13">
        <f>K10/A$3</f>
        <v>0</v>
      </c>
      <c r="M10" s="7"/>
      <c r="N10" s="7"/>
      <c r="O10" s="7"/>
      <c r="P10" s="7"/>
      <c r="Q10" s="7"/>
      <c r="R10" s="7"/>
      <c r="S10" s="7"/>
    </row>
    <row r="11" spans="1:19" ht="13.5" customHeight="1" x14ac:dyDescent="0.2">
      <c r="A11" s="53" t="s">
        <v>45</v>
      </c>
      <c r="B11" s="54"/>
      <c r="C11" s="13">
        <v>0</v>
      </c>
      <c r="D11" s="13">
        <v>0</v>
      </c>
      <c r="E11" s="13">
        <v>0</v>
      </c>
      <c r="F11" s="13">
        <v>0</v>
      </c>
      <c r="G11" s="13">
        <v>0</v>
      </c>
      <c r="H11" s="13">
        <v>0</v>
      </c>
      <c r="I11" s="13">
        <v>0</v>
      </c>
      <c r="J11" s="13">
        <v>0</v>
      </c>
      <c r="K11" s="13">
        <f>SUM(C11:J11)</f>
        <v>0</v>
      </c>
      <c r="L11" s="13">
        <f>K11/A$3</f>
        <v>0</v>
      </c>
      <c r="M11" s="7"/>
      <c r="N11" s="7"/>
      <c r="O11" s="7"/>
      <c r="P11" s="7"/>
      <c r="Q11" s="7"/>
      <c r="R11" s="7"/>
      <c r="S11" s="7"/>
    </row>
    <row r="12" spans="1:19" ht="12.75" customHeight="1" x14ac:dyDescent="0.2">
      <c r="A12" s="57" t="s">
        <v>46</v>
      </c>
      <c r="B12" s="58"/>
      <c r="C12" s="13">
        <v>0</v>
      </c>
      <c r="D12" s="13">
        <v>0</v>
      </c>
      <c r="E12" s="13">
        <v>0</v>
      </c>
      <c r="F12" s="13">
        <v>0</v>
      </c>
      <c r="G12" s="13">
        <v>0</v>
      </c>
      <c r="H12" s="13">
        <v>0</v>
      </c>
      <c r="I12" s="13">
        <v>0</v>
      </c>
      <c r="J12" s="13">
        <v>0</v>
      </c>
      <c r="K12" s="13">
        <f>SUM(C12:J12)</f>
        <v>0</v>
      </c>
      <c r="L12" s="13">
        <f>K12/A$3</f>
        <v>0</v>
      </c>
      <c r="M12" s="7"/>
      <c r="N12" s="7"/>
      <c r="O12" s="7"/>
      <c r="P12" s="7"/>
      <c r="Q12" s="7"/>
      <c r="R12" s="7"/>
      <c r="S12" s="7"/>
    </row>
    <row r="13" spans="1:19" ht="13.9" customHeight="1" x14ac:dyDescent="0.2">
      <c r="A13" s="59" t="s">
        <v>56</v>
      </c>
      <c r="B13" s="60"/>
      <c r="C13" s="13">
        <v>0</v>
      </c>
      <c r="D13" s="13">
        <v>0</v>
      </c>
      <c r="E13" s="13">
        <v>0</v>
      </c>
      <c r="F13" s="13">
        <v>0</v>
      </c>
      <c r="G13" s="13">
        <v>0</v>
      </c>
      <c r="H13" s="13">
        <v>0</v>
      </c>
      <c r="I13" s="13">
        <v>0</v>
      </c>
      <c r="J13" s="13">
        <v>0</v>
      </c>
      <c r="K13" s="13">
        <f>SUM(C13:J13)</f>
        <v>0</v>
      </c>
      <c r="L13" s="13">
        <f>K13/A$3</f>
        <v>0</v>
      </c>
    </row>
    <row r="14" spans="1:19" ht="13.9" customHeight="1" x14ac:dyDescent="0.2">
      <c r="A14" s="56" t="s">
        <v>47</v>
      </c>
      <c r="B14" s="56"/>
      <c r="C14" s="13">
        <v>0</v>
      </c>
      <c r="D14" s="13">
        <v>0</v>
      </c>
      <c r="E14" s="13">
        <v>0</v>
      </c>
      <c r="F14" s="13">
        <v>0</v>
      </c>
      <c r="G14" s="13">
        <v>0</v>
      </c>
      <c r="H14" s="13">
        <v>0</v>
      </c>
      <c r="I14" s="13">
        <v>0</v>
      </c>
      <c r="J14" s="13">
        <v>0</v>
      </c>
      <c r="K14" s="13">
        <f t="shared" ref="K14:K17" si="4">SUM(C14:J14)</f>
        <v>0</v>
      </c>
      <c r="L14" s="13">
        <f t="shared" ref="L14:L17" si="5">K14/A$3</f>
        <v>0</v>
      </c>
    </row>
    <row r="15" spans="1:19" ht="13.9" customHeight="1" x14ac:dyDescent="0.2">
      <c r="A15" s="56" t="s">
        <v>49</v>
      </c>
      <c r="B15" s="56"/>
      <c r="C15" s="13">
        <v>0</v>
      </c>
      <c r="D15" s="13">
        <v>0</v>
      </c>
      <c r="E15" s="13">
        <v>0</v>
      </c>
      <c r="F15" s="13">
        <v>0</v>
      </c>
      <c r="G15" s="13">
        <v>0</v>
      </c>
      <c r="H15" s="13">
        <v>0</v>
      </c>
      <c r="I15" s="13">
        <v>0</v>
      </c>
      <c r="J15" s="13">
        <v>0</v>
      </c>
      <c r="K15" s="13">
        <f t="shared" si="4"/>
        <v>0</v>
      </c>
      <c r="L15" s="13">
        <f t="shared" si="5"/>
        <v>0</v>
      </c>
    </row>
    <row r="16" spans="1:19" x14ac:dyDescent="0.2">
      <c r="A16" s="56" t="s">
        <v>50</v>
      </c>
      <c r="B16" s="56"/>
      <c r="C16" s="13">
        <v>0</v>
      </c>
      <c r="D16" s="13">
        <v>0</v>
      </c>
      <c r="E16" s="13">
        <v>0</v>
      </c>
      <c r="F16" s="13">
        <v>0</v>
      </c>
      <c r="G16" s="13">
        <v>0</v>
      </c>
      <c r="H16" s="13">
        <v>0</v>
      </c>
      <c r="I16" s="13">
        <v>0</v>
      </c>
      <c r="J16" s="13">
        <v>0</v>
      </c>
      <c r="K16" s="13">
        <f t="shared" si="4"/>
        <v>0</v>
      </c>
      <c r="L16" s="13">
        <f t="shared" si="5"/>
        <v>0</v>
      </c>
    </row>
    <row r="17" spans="1:12" x14ac:dyDescent="0.2">
      <c r="A17" s="56" t="s">
        <v>51</v>
      </c>
      <c r="B17" s="56"/>
      <c r="C17" s="13">
        <v>0</v>
      </c>
      <c r="D17" s="13">
        <v>0</v>
      </c>
      <c r="E17" s="13">
        <v>0</v>
      </c>
      <c r="F17" s="13">
        <v>0</v>
      </c>
      <c r="G17" s="13">
        <v>0</v>
      </c>
      <c r="H17" s="13">
        <v>0</v>
      </c>
      <c r="I17" s="13">
        <v>0</v>
      </c>
      <c r="J17" s="13">
        <v>0</v>
      </c>
      <c r="K17" s="13">
        <f t="shared" si="4"/>
        <v>0</v>
      </c>
      <c r="L17" s="13">
        <f t="shared" si="5"/>
        <v>0</v>
      </c>
    </row>
    <row r="1048575" ht="12.75" customHeight="1" x14ac:dyDescent="0.2"/>
    <row r="1048576" ht="12.75" customHeight="1" x14ac:dyDescent="0.2"/>
  </sheetData>
  <mergeCells count="23">
    <mergeCell ref="C8:L8"/>
    <mergeCell ref="A1:B1"/>
    <mergeCell ref="C1:L1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  <mergeCell ref="A16:B16"/>
    <mergeCell ref="A17:B17"/>
    <mergeCell ref="A10:B10"/>
    <mergeCell ref="A11:B11"/>
    <mergeCell ref="A12:B12"/>
    <mergeCell ref="A13:B13"/>
    <mergeCell ref="A14:B14"/>
    <mergeCell ref="A15:B15"/>
  </mergeCells>
  <conditionalFormatting sqref="C18:L98 K10:L10 A14:A17">
    <cfRule type="expression" dxfId="24" priority="17">
      <formula>LEN(TRIM(A10))=0</formula>
    </cfRule>
  </conditionalFormatting>
  <conditionalFormatting sqref="C18:L98 K10:L10">
    <cfRule type="cellIs" dxfId="23" priority="18" operator="equal">
      <formula>0</formula>
    </cfRule>
  </conditionalFormatting>
  <conditionalFormatting sqref="C18:L98 K10:L10">
    <cfRule type="cellIs" dxfId="22" priority="19" operator="notEqual">
      <formula>0</formula>
    </cfRule>
  </conditionalFormatting>
  <conditionalFormatting sqref="A18:B98">
    <cfRule type="expression" dxfId="21" priority="20">
      <formula>LEN(TRIM(A18))=0</formula>
    </cfRule>
  </conditionalFormatting>
  <conditionalFormatting sqref="A18:B98 A14:A17">
    <cfRule type="notContainsText" dxfId="20" priority="21" operator="notContains" text="9875894754())("/>
  </conditionalFormatting>
  <conditionalFormatting sqref="C10:J10">
    <cfRule type="expression" dxfId="19" priority="10">
      <formula>LEN(TRIM(C10))=0</formula>
    </cfRule>
  </conditionalFormatting>
  <conditionalFormatting sqref="C10:J10">
    <cfRule type="cellIs" dxfId="18" priority="11" operator="equal">
      <formula>0</formula>
    </cfRule>
  </conditionalFormatting>
  <conditionalFormatting sqref="C10:J10">
    <cfRule type="cellIs" dxfId="17" priority="12" operator="notEqual">
      <formula>0</formula>
    </cfRule>
  </conditionalFormatting>
  <conditionalFormatting sqref="A10:B10">
    <cfRule type="expression" dxfId="16" priority="6">
      <formula>LEN(TRIM(A10))=0</formula>
    </cfRule>
  </conditionalFormatting>
  <conditionalFormatting sqref="A10:B10">
    <cfRule type="notContainsText" dxfId="15" priority="7" operator="notContains" text="9875894754())("/>
  </conditionalFormatting>
  <conditionalFormatting sqref="C11:L17">
    <cfRule type="expression" dxfId="14" priority="1">
      <formula>LEN(TRIM(C11))=0</formula>
    </cfRule>
  </conditionalFormatting>
  <conditionalFormatting sqref="C11:L17">
    <cfRule type="cellIs" dxfId="13" priority="2" operator="equal">
      <formula>0</formula>
    </cfRule>
  </conditionalFormatting>
  <conditionalFormatting sqref="C11:L17">
    <cfRule type="cellIs" dxfId="12" priority="3" operator="notEqual">
      <formula>0</formula>
    </cfRule>
  </conditionalFormatting>
  <conditionalFormatting sqref="A11:B13">
    <cfRule type="expression" dxfId="11" priority="4">
      <formula>LEN(TRIM(A11))=0</formula>
    </cfRule>
  </conditionalFormatting>
  <conditionalFormatting sqref="A11:B13">
    <cfRule type="notContainsText" dxfId="10" priority="5" operator="notContains" text="9875894754())("/>
  </conditionalFormatting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A4C2F4"/>
  </sheetPr>
  <dimension ref="A1:S1048576"/>
  <sheetViews>
    <sheetView windowProtection="1" showGridLines="0" zoomScaleNormal="100" workbookViewId="0">
      <pane ySplit="4" topLeftCell="A9" activePane="bottomLeft" state="frozen"/>
      <selection pane="bottomLeft" activeCell="J17" sqref="J17"/>
    </sheetView>
  </sheetViews>
  <sheetFormatPr defaultRowHeight="12.75" x14ac:dyDescent="0.2"/>
  <cols>
    <col min="1" max="1" width="37.7109375"/>
    <col min="2" max="2" width="28.28515625" customWidth="1"/>
    <col min="3" max="10" width="12.7109375"/>
    <col min="11" max="11" width="8.28515625"/>
    <col min="12" max="12" width="8"/>
    <col min="13" max="1025" width="13.5703125"/>
  </cols>
  <sheetData>
    <row r="1" spans="1:19" ht="14.25" x14ac:dyDescent="0.2">
      <c r="A1" s="45"/>
      <c r="B1" s="45"/>
      <c r="C1" s="45" t="s">
        <v>27</v>
      </c>
      <c r="D1" s="45"/>
      <c r="E1" s="45"/>
      <c r="F1" s="45"/>
      <c r="G1" s="45"/>
      <c r="H1" s="45"/>
      <c r="I1" s="45"/>
      <c r="J1" s="45"/>
      <c r="K1" s="45"/>
      <c r="L1" s="45"/>
      <c r="M1" s="7"/>
      <c r="N1" s="7"/>
      <c r="O1" s="7"/>
      <c r="P1" s="7"/>
      <c r="Q1" s="7"/>
      <c r="R1" s="7"/>
      <c r="S1" s="7"/>
    </row>
    <row r="2" spans="1:19" ht="14.25" x14ac:dyDescent="0.2">
      <c r="A2" s="8" t="s">
        <v>11</v>
      </c>
      <c r="B2" s="9" t="s">
        <v>12</v>
      </c>
      <c r="C2" s="9">
        <f>A3</f>
        <v>8</v>
      </c>
      <c r="D2" s="9">
        <f t="shared" ref="D2:J2" si="0">C2-1</f>
        <v>7</v>
      </c>
      <c r="E2" s="9">
        <f t="shared" si="0"/>
        <v>6</v>
      </c>
      <c r="F2" s="9">
        <f t="shared" si="0"/>
        <v>5</v>
      </c>
      <c r="G2" s="9">
        <f t="shared" si="0"/>
        <v>4</v>
      </c>
      <c r="H2" s="9">
        <f t="shared" si="0"/>
        <v>3</v>
      </c>
      <c r="I2" s="9">
        <f t="shared" si="0"/>
        <v>2</v>
      </c>
      <c r="J2" s="9">
        <f t="shared" si="0"/>
        <v>1</v>
      </c>
      <c r="K2" s="10"/>
      <c r="L2" s="10"/>
      <c r="M2" s="7"/>
      <c r="N2" s="7"/>
      <c r="O2" s="7"/>
      <c r="P2" s="7"/>
      <c r="Q2" s="7"/>
      <c r="R2" s="7"/>
      <c r="S2" s="7"/>
    </row>
    <row r="3" spans="1:19" ht="13.9" customHeight="1" x14ac:dyDescent="0.2">
      <c r="A3" s="46">
        <v>8</v>
      </c>
      <c r="B3" s="47" t="s">
        <v>13</v>
      </c>
      <c r="C3" s="48" t="s">
        <v>38</v>
      </c>
      <c r="D3" s="50" t="s">
        <v>88</v>
      </c>
      <c r="E3" s="50" t="s">
        <v>89</v>
      </c>
      <c r="F3" s="48" t="s">
        <v>90</v>
      </c>
      <c r="G3" s="48" t="s">
        <v>91</v>
      </c>
      <c r="H3" s="48" t="s">
        <v>92</v>
      </c>
      <c r="I3" s="48" t="s">
        <v>93</v>
      </c>
      <c r="J3" s="48" t="s">
        <v>94</v>
      </c>
      <c r="K3" s="47" t="s">
        <v>14</v>
      </c>
      <c r="L3" s="47" t="s">
        <v>15</v>
      </c>
      <c r="M3" s="7"/>
      <c r="N3" s="7"/>
      <c r="O3" s="7"/>
      <c r="P3" s="7"/>
      <c r="Q3" s="7"/>
      <c r="R3" s="7"/>
      <c r="S3" s="7"/>
    </row>
    <row r="4" spans="1:19" ht="14.25" x14ac:dyDescent="0.2">
      <c r="A4" s="46"/>
      <c r="B4" s="47"/>
      <c r="C4" s="49"/>
      <c r="D4" s="51"/>
      <c r="E4" s="51"/>
      <c r="F4" s="49"/>
      <c r="G4" s="49"/>
      <c r="H4" s="49"/>
      <c r="I4" s="49"/>
      <c r="J4" s="49"/>
      <c r="K4" s="47"/>
      <c r="L4" s="47"/>
      <c r="M4" s="7"/>
      <c r="N4" s="7"/>
      <c r="O4" s="7"/>
      <c r="P4" s="7"/>
      <c r="Q4" s="7"/>
      <c r="R4" s="7"/>
      <c r="S4" s="7"/>
    </row>
    <row r="5" spans="1:19" ht="14.25" x14ac:dyDescent="0.2">
      <c r="A5" s="11" t="s">
        <v>16</v>
      </c>
      <c r="B5" s="12">
        <f>SUMIF('Sprint Backlog'!C:C,"=Ivo",'Sprint Backlog'!D:D)</f>
        <v>0</v>
      </c>
      <c r="C5" s="13">
        <f t="shared" ref="C5:J5" si="1">B5-$B9</f>
        <v>0</v>
      </c>
      <c r="D5" s="13">
        <f t="shared" si="1"/>
        <v>0</v>
      </c>
      <c r="E5" s="13">
        <f t="shared" si="1"/>
        <v>0</v>
      </c>
      <c r="F5" s="13">
        <f t="shared" si="1"/>
        <v>0</v>
      </c>
      <c r="G5" s="13">
        <f t="shared" si="1"/>
        <v>0</v>
      </c>
      <c r="H5" s="13">
        <f t="shared" si="1"/>
        <v>0</v>
      </c>
      <c r="I5" s="13">
        <f t="shared" si="1"/>
        <v>0</v>
      </c>
      <c r="J5" s="13">
        <f t="shared" si="1"/>
        <v>0</v>
      </c>
      <c r="K5" s="13">
        <f>SUM(C5:J5)</f>
        <v>0</v>
      </c>
      <c r="L5" s="13">
        <f>K5/A$3</f>
        <v>0</v>
      </c>
      <c r="M5" s="7"/>
      <c r="N5" s="7"/>
      <c r="O5" s="7"/>
      <c r="P5" s="7"/>
      <c r="Q5" s="7"/>
      <c r="R5" s="7"/>
      <c r="S5" s="7"/>
    </row>
    <row r="6" spans="1:19" ht="14.25" x14ac:dyDescent="0.2">
      <c r="A6" s="11" t="s">
        <v>17</v>
      </c>
      <c r="B6" s="12">
        <f>B5</f>
        <v>0</v>
      </c>
      <c r="C6" s="13">
        <f t="shared" ref="C6:J6" si="2">B6-C9</f>
        <v>0</v>
      </c>
      <c r="D6" s="13">
        <f t="shared" si="2"/>
        <v>0</v>
      </c>
      <c r="E6" s="13">
        <f t="shared" si="2"/>
        <v>0</v>
      </c>
      <c r="F6" s="13">
        <f t="shared" si="2"/>
        <v>0</v>
      </c>
      <c r="G6" s="13">
        <f t="shared" si="2"/>
        <v>0</v>
      </c>
      <c r="H6" s="13">
        <f t="shared" si="2"/>
        <v>0</v>
      </c>
      <c r="I6" s="13">
        <f t="shared" si="2"/>
        <v>0</v>
      </c>
      <c r="J6" s="13">
        <f t="shared" si="2"/>
        <v>0</v>
      </c>
      <c r="K6" s="13">
        <f>SUM(C6:J6)</f>
        <v>0</v>
      </c>
      <c r="L6" s="13">
        <f>K6/A$3</f>
        <v>0</v>
      </c>
      <c r="M6" s="7"/>
      <c r="N6" s="7"/>
      <c r="O6" s="7"/>
      <c r="P6" s="7"/>
      <c r="Q6" s="7"/>
      <c r="R6" s="7"/>
      <c r="S6" s="7"/>
    </row>
    <row r="7" spans="1:19" ht="14.25" x14ac:dyDescent="0.2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</row>
    <row r="8" spans="1:19" ht="14.25" x14ac:dyDescent="0.2">
      <c r="A8" s="14" t="s">
        <v>3</v>
      </c>
      <c r="B8" s="15" t="s">
        <v>19</v>
      </c>
      <c r="C8" s="44" t="s">
        <v>28</v>
      </c>
      <c r="D8" s="44"/>
      <c r="E8" s="44"/>
      <c r="F8" s="44"/>
      <c r="G8" s="44"/>
      <c r="H8" s="44"/>
      <c r="I8" s="44"/>
      <c r="J8" s="44"/>
      <c r="K8" s="44"/>
      <c r="L8" s="44"/>
      <c r="M8" s="7"/>
      <c r="N8" s="7"/>
      <c r="O8" s="7"/>
      <c r="P8" s="7"/>
      <c r="Q8" s="7"/>
      <c r="R8" s="7"/>
      <c r="S8" s="7"/>
    </row>
    <row r="9" spans="1:19" ht="14.25" x14ac:dyDescent="0.2">
      <c r="A9" s="1" t="s">
        <v>21</v>
      </c>
      <c r="B9" s="16">
        <f>B5/A3</f>
        <v>0</v>
      </c>
      <c r="C9" s="16">
        <f t="shared" ref="C9:L9" si="3">SUM(C10:C30)</f>
        <v>0</v>
      </c>
      <c r="D9" s="16">
        <f t="shared" si="3"/>
        <v>0</v>
      </c>
      <c r="E9" s="16">
        <f t="shared" si="3"/>
        <v>0</v>
      </c>
      <c r="F9" s="16">
        <f t="shared" si="3"/>
        <v>0</v>
      </c>
      <c r="G9" s="16">
        <f t="shared" si="3"/>
        <v>0</v>
      </c>
      <c r="H9" s="16">
        <f t="shared" si="3"/>
        <v>0</v>
      </c>
      <c r="I9" s="16">
        <f t="shared" si="3"/>
        <v>0</v>
      </c>
      <c r="J9" s="16">
        <f t="shared" si="3"/>
        <v>0</v>
      </c>
      <c r="K9" s="16">
        <f t="shared" si="3"/>
        <v>0</v>
      </c>
      <c r="L9" s="16">
        <f t="shared" si="3"/>
        <v>0</v>
      </c>
      <c r="M9" s="7"/>
      <c r="N9" s="7"/>
      <c r="O9" s="7"/>
      <c r="P9" s="7"/>
      <c r="Q9" s="7"/>
      <c r="R9" s="7"/>
      <c r="S9" s="7"/>
    </row>
    <row r="10" spans="1:19" ht="15" customHeight="1" x14ac:dyDescent="0.2">
      <c r="A10" s="53" t="s">
        <v>53</v>
      </c>
      <c r="B10" s="54"/>
      <c r="C10" s="13">
        <v>0</v>
      </c>
      <c r="D10" s="13">
        <v>0</v>
      </c>
      <c r="E10" s="13">
        <v>0</v>
      </c>
      <c r="F10" s="13">
        <v>0</v>
      </c>
      <c r="G10" s="13">
        <v>0</v>
      </c>
      <c r="H10" s="13">
        <v>0</v>
      </c>
      <c r="I10" s="13">
        <v>0</v>
      </c>
      <c r="J10" s="13">
        <v>0</v>
      </c>
      <c r="K10" s="13">
        <f>SUM(C10:J10)</f>
        <v>0</v>
      </c>
      <c r="L10" s="13">
        <f>K10/A$3</f>
        <v>0</v>
      </c>
      <c r="M10" s="7"/>
      <c r="N10" s="7"/>
      <c r="O10" s="7"/>
      <c r="P10" s="7"/>
      <c r="Q10" s="7"/>
      <c r="R10" s="7"/>
      <c r="S10" s="7"/>
    </row>
    <row r="11" spans="1:19" ht="12" customHeight="1" x14ac:dyDescent="0.2">
      <c r="A11" s="53" t="s">
        <v>54</v>
      </c>
      <c r="B11" s="54"/>
      <c r="C11" s="13">
        <v>0</v>
      </c>
      <c r="D11" s="13">
        <v>0</v>
      </c>
      <c r="E11" s="13">
        <v>0</v>
      </c>
      <c r="F11" s="13">
        <v>0</v>
      </c>
      <c r="G11" s="13">
        <v>0</v>
      </c>
      <c r="H11" s="13">
        <v>0</v>
      </c>
      <c r="I11" s="13">
        <v>0</v>
      </c>
      <c r="J11" s="13">
        <v>0</v>
      </c>
      <c r="K11" s="13">
        <f>SUM(C11:J11)</f>
        <v>0</v>
      </c>
      <c r="L11" s="13">
        <f>K11/A$3</f>
        <v>0</v>
      </c>
      <c r="M11" s="7"/>
      <c r="N11" s="7"/>
      <c r="O11" s="7"/>
      <c r="P11" s="7"/>
      <c r="Q11" s="7"/>
      <c r="R11" s="7"/>
      <c r="S11" s="7"/>
    </row>
    <row r="12" spans="1:19" ht="13.5" customHeight="1" x14ac:dyDescent="0.2">
      <c r="A12" s="53" t="s">
        <v>55</v>
      </c>
      <c r="B12" s="54"/>
      <c r="C12" s="13">
        <v>0</v>
      </c>
      <c r="D12" s="13">
        <v>0</v>
      </c>
      <c r="E12" s="13">
        <v>0</v>
      </c>
      <c r="F12" s="13">
        <v>0</v>
      </c>
      <c r="G12" s="13">
        <v>0</v>
      </c>
      <c r="H12" s="13">
        <v>0</v>
      </c>
      <c r="I12" s="13">
        <v>0</v>
      </c>
      <c r="J12" s="13">
        <v>0</v>
      </c>
      <c r="K12" s="13">
        <f>SUM(C12:J12)</f>
        <v>0</v>
      </c>
      <c r="L12" s="13">
        <f>K12/A$3</f>
        <v>0</v>
      </c>
      <c r="M12" s="7"/>
      <c r="N12" s="7"/>
      <c r="O12" s="7"/>
      <c r="P12" s="7"/>
      <c r="Q12" s="7"/>
      <c r="R12" s="7"/>
      <c r="S12" s="7"/>
    </row>
    <row r="13" spans="1:19" ht="13.9" customHeight="1" x14ac:dyDescent="0.2">
      <c r="A13" s="56" t="s">
        <v>41</v>
      </c>
      <c r="B13" s="56"/>
      <c r="C13" s="13">
        <v>0</v>
      </c>
      <c r="D13" s="13">
        <v>0</v>
      </c>
      <c r="E13" s="13">
        <v>0</v>
      </c>
      <c r="F13" s="13">
        <v>0</v>
      </c>
      <c r="G13" s="13">
        <v>0</v>
      </c>
      <c r="H13" s="13">
        <v>0</v>
      </c>
      <c r="I13" s="13">
        <v>0</v>
      </c>
      <c r="J13" s="13">
        <v>0</v>
      </c>
      <c r="K13" s="13">
        <f>SUM(C13:J13)</f>
        <v>0</v>
      </c>
      <c r="L13" s="13">
        <f>K13/A$3</f>
        <v>0</v>
      </c>
    </row>
    <row r="14" spans="1:19" x14ac:dyDescent="0.2">
      <c r="A14" s="56" t="s">
        <v>42</v>
      </c>
      <c r="B14" s="56"/>
      <c r="C14" s="13">
        <v>0</v>
      </c>
      <c r="D14" s="13">
        <v>0</v>
      </c>
      <c r="E14" s="13">
        <v>0</v>
      </c>
      <c r="F14" s="13">
        <v>0</v>
      </c>
      <c r="G14" s="13">
        <v>0</v>
      </c>
      <c r="H14" s="13">
        <v>0</v>
      </c>
      <c r="I14" s="13">
        <v>0</v>
      </c>
      <c r="J14" s="13">
        <v>0</v>
      </c>
      <c r="K14" s="13">
        <f t="shared" ref="K14:K17" si="4">SUM(C14:J14)</f>
        <v>0</v>
      </c>
      <c r="L14" s="13">
        <f t="shared" ref="L14:L17" si="5">K14/A$3</f>
        <v>0</v>
      </c>
    </row>
    <row r="15" spans="1:19" x14ac:dyDescent="0.2">
      <c r="A15" s="56" t="s">
        <v>43</v>
      </c>
      <c r="B15" s="56"/>
      <c r="C15" s="13">
        <v>0</v>
      </c>
      <c r="D15" s="13">
        <v>0</v>
      </c>
      <c r="E15" s="13">
        <v>0</v>
      </c>
      <c r="F15" s="13">
        <v>0</v>
      </c>
      <c r="G15" s="13">
        <v>0</v>
      </c>
      <c r="H15" s="13">
        <v>0</v>
      </c>
      <c r="I15" s="13">
        <v>0</v>
      </c>
      <c r="J15" s="13">
        <v>0</v>
      </c>
      <c r="K15" s="13">
        <f t="shared" si="4"/>
        <v>0</v>
      </c>
      <c r="L15" s="13">
        <f t="shared" si="5"/>
        <v>0</v>
      </c>
    </row>
    <row r="16" spans="1:19" x14ac:dyDescent="0.2">
      <c r="A16" s="56" t="s">
        <v>65</v>
      </c>
      <c r="B16" s="56"/>
      <c r="C16" s="13">
        <v>0</v>
      </c>
      <c r="D16" s="13">
        <v>0</v>
      </c>
      <c r="E16" s="13">
        <v>0</v>
      </c>
      <c r="F16" s="13">
        <v>0</v>
      </c>
      <c r="G16" s="13">
        <v>0</v>
      </c>
      <c r="H16" s="13">
        <v>0</v>
      </c>
      <c r="I16" s="13">
        <v>0</v>
      </c>
      <c r="J16" s="13">
        <v>0</v>
      </c>
      <c r="K16" s="13">
        <f t="shared" si="4"/>
        <v>0</v>
      </c>
      <c r="L16" s="13">
        <f t="shared" si="5"/>
        <v>0</v>
      </c>
    </row>
    <row r="17" spans="1:12" x14ac:dyDescent="0.2">
      <c r="A17" s="56" t="s">
        <v>66</v>
      </c>
      <c r="B17" s="56"/>
      <c r="C17" s="13">
        <v>0</v>
      </c>
      <c r="D17" s="13">
        <v>0</v>
      </c>
      <c r="E17" s="13">
        <v>0</v>
      </c>
      <c r="F17" s="13">
        <v>0</v>
      </c>
      <c r="G17" s="13">
        <v>0</v>
      </c>
      <c r="H17" s="13">
        <v>0</v>
      </c>
      <c r="I17" s="13">
        <v>0</v>
      </c>
      <c r="J17" s="13">
        <v>0</v>
      </c>
      <c r="K17" s="13">
        <v>0</v>
      </c>
      <c r="L17" s="13">
        <f t="shared" si="5"/>
        <v>0</v>
      </c>
    </row>
    <row r="1048573" ht="12.75" customHeight="1" x14ac:dyDescent="0.2"/>
    <row r="1048574" ht="12.75" customHeight="1" x14ac:dyDescent="0.2"/>
    <row r="1048575" ht="12.75" customHeight="1" x14ac:dyDescent="0.2"/>
    <row r="1048576" ht="12.75" customHeight="1" x14ac:dyDescent="0.2"/>
  </sheetData>
  <mergeCells count="23">
    <mergeCell ref="A1:B1"/>
    <mergeCell ref="C8:L8"/>
    <mergeCell ref="C1:L1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  <mergeCell ref="A14:B14"/>
    <mergeCell ref="A15:B15"/>
    <mergeCell ref="A16:B16"/>
    <mergeCell ref="A17:B17"/>
    <mergeCell ref="A10:B10"/>
    <mergeCell ref="A11:B11"/>
    <mergeCell ref="A12:B12"/>
    <mergeCell ref="A13:B13"/>
  </mergeCells>
  <conditionalFormatting sqref="C18:L96">
    <cfRule type="expression" dxfId="9" priority="19">
      <formula>LEN(TRIM(C18))=0</formula>
    </cfRule>
  </conditionalFormatting>
  <conditionalFormatting sqref="C18:L96">
    <cfRule type="cellIs" dxfId="8" priority="20" operator="equal">
      <formula>0</formula>
    </cfRule>
  </conditionalFormatting>
  <conditionalFormatting sqref="C18:L96">
    <cfRule type="cellIs" dxfId="7" priority="21" operator="notEqual">
      <formula>0</formula>
    </cfRule>
  </conditionalFormatting>
  <conditionalFormatting sqref="A18:B96">
    <cfRule type="expression" dxfId="6" priority="22">
      <formula>LEN(TRIM(A18))=0</formula>
    </cfRule>
  </conditionalFormatting>
  <conditionalFormatting sqref="A18:B96">
    <cfRule type="notContainsText" dxfId="5" priority="23" operator="notContains" text="9875894754())("/>
  </conditionalFormatting>
  <conditionalFormatting sqref="C10:L17">
    <cfRule type="expression" dxfId="4" priority="1">
      <formula>LEN(TRIM(C10))=0</formula>
    </cfRule>
  </conditionalFormatting>
  <conditionalFormatting sqref="C10:L17">
    <cfRule type="cellIs" dxfId="3" priority="2" operator="equal">
      <formula>0</formula>
    </cfRule>
  </conditionalFormatting>
  <conditionalFormatting sqref="C10:L17">
    <cfRule type="cellIs" dxfId="2" priority="3" operator="notEqual">
      <formula>0</formula>
    </cfRule>
  </conditionalFormatting>
  <conditionalFormatting sqref="A13:A17 A10:B12">
    <cfRule type="expression" dxfId="1" priority="4">
      <formula>LEN(TRIM(A10))=0</formula>
    </cfRule>
  </conditionalFormatting>
  <conditionalFormatting sqref="C13:C17 A13:A17 A10:B12">
    <cfRule type="notContainsText" dxfId="0" priority="5" operator="notContains" text="9875894754())("/>
  </conditionalFormatting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415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Sprint Backlog</vt:lpstr>
      <vt:lpstr>Sprint Burndown</vt:lpstr>
      <vt:lpstr>Diogo</vt:lpstr>
      <vt:lpstr>Izaquiel</vt:lpstr>
      <vt:lpstr>Ivo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Diogo</dc:creator>
  <dc:description/>
  <cp:lastModifiedBy>Diogo</cp:lastModifiedBy>
  <cp:revision>6</cp:revision>
  <dcterms:created xsi:type="dcterms:W3CDTF">2016-09-14T11:24:14Z</dcterms:created>
  <dcterms:modified xsi:type="dcterms:W3CDTF">2016-11-02T15:13:43Z</dcterms:modified>
  <dc:language>pt-BR</dc:language>
</cp:coreProperties>
</file>