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SI\4-Periodo\PDS\sistema\Sprint 1\"/>
    </mc:Choice>
  </mc:AlternateContent>
  <workbookProtection lockWindows="1"/>
  <bookViews>
    <workbookView xWindow="0" yWindow="0" windowWidth="20490" windowHeight="7665" tabRatio="990" firstSheet="2" activeTab="2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1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B5" i="4"/>
  <c r="B5" i="5"/>
  <c r="B10" i="2"/>
  <c r="B5" i="3"/>
  <c r="B5" i="2"/>
  <c r="E7" i="1" l="1"/>
  <c r="K13" i="5" l="1"/>
  <c r="L13" i="5" s="1"/>
  <c r="K12" i="5"/>
  <c r="L12" i="5" s="1"/>
  <c r="K11" i="5"/>
  <c r="L11" i="5" s="1"/>
  <c r="K10" i="5"/>
  <c r="J9" i="5"/>
  <c r="I9" i="5"/>
  <c r="H9" i="5"/>
  <c r="G9" i="5"/>
  <c r="F9" i="5"/>
  <c r="E9" i="5"/>
  <c r="D9" i="5"/>
  <c r="C9" i="5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H9" i="4"/>
  <c r="G9" i="4"/>
  <c r="F9" i="4"/>
  <c r="E9" i="4"/>
  <c r="D9" i="4"/>
  <c r="C9" i="4"/>
  <c r="B9" i="4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H9" i="3"/>
  <c r="G9" i="3"/>
  <c r="F9" i="3"/>
  <c r="E9" i="3"/>
  <c r="E9" i="2" s="1"/>
  <c r="D9" i="3"/>
  <c r="C9" i="3"/>
  <c r="C2" i="3"/>
  <c r="D2" i="3" s="1"/>
  <c r="E2" i="3" s="1"/>
  <c r="F2" i="3" s="1"/>
  <c r="G2" i="3" s="1"/>
  <c r="H2" i="3" s="1"/>
  <c r="I2" i="3" s="1"/>
  <c r="J2" i="3" s="1"/>
  <c r="I9" i="2"/>
  <c r="K11" i="2"/>
  <c r="L11" i="2" s="1"/>
  <c r="G9" i="2"/>
  <c r="C9" i="2"/>
  <c r="J9" i="2"/>
  <c r="F9" i="2"/>
  <c r="B6" i="2"/>
  <c r="E2" i="2"/>
  <c r="F2" i="2" s="1"/>
  <c r="G2" i="2" s="1"/>
  <c r="H2" i="2" s="1"/>
  <c r="I2" i="2" s="1"/>
  <c r="J2" i="2" s="1"/>
  <c r="D2" i="2"/>
  <c r="C2" i="2"/>
  <c r="G13" i="1"/>
  <c r="E13" i="1"/>
  <c r="G10" i="1"/>
  <c r="E10" i="1"/>
  <c r="G4" i="1"/>
  <c r="E4" i="1"/>
  <c r="K9" i="5" l="1"/>
  <c r="L9" i="4"/>
  <c r="B9" i="5"/>
  <c r="B12" i="2" s="1"/>
  <c r="L9" i="3"/>
  <c r="C6" i="2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D9" i="2"/>
  <c r="H9" i="2"/>
  <c r="K12" i="2"/>
  <c r="L12" i="2" s="1"/>
  <c r="K9" i="4"/>
  <c r="K10" i="2"/>
  <c r="B6" i="3"/>
  <c r="C6" i="3" s="1"/>
  <c r="K9" i="3"/>
  <c r="L10" i="5"/>
  <c r="L9" i="5" s="1"/>
  <c r="C5" i="5" l="1"/>
  <c r="D5" i="5" s="1"/>
  <c r="E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F5" i="5"/>
  <c r="G5" i="5" s="1"/>
  <c r="H5" i="5" s="1"/>
  <c r="I5" i="5" s="1"/>
  <c r="J5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L10" i="2"/>
  <c r="K9" i="2"/>
  <c r="L9" i="2" s="1"/>
  <c r="K5" i="4"/>
  <c r="L5" i="4" s="1"/>
  <c r="K6" i="2" l="1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<sst xmlns="http://schemas.openxmlformats.org/spreadsheetml/2006/main" count="133" uniqueCount="52">
  <si>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</si>
  <si>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</si>
  <si>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</si>
  <si>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</si>
  <si>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</si>
  <si>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</si>
  <si>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</si>
  <si>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</si>
  <si>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</si>
  <si>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</si>
  <si>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Elicitação de Requisitos</t>
  </si>
  <si>
    <t>Analisar e listar os requisitos do sistema com base nas features</t>
  </si>
  <si>
    <t>Feito</t>
  </si>
  <si>
    <t>Documentação de Requisitos</t>
  </si>
  <si>
    <t>Documentar todos os requisitos do sistema</t>
  </si>
  <si>
    <t>Diagramação de Caso de Uso</t>
  </si>
  <si>
    <t>Criação de diagramas de caso de uso</t>
  </si>
  <si>
    <t>Análise e melhoramento de código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</si>
  <si>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</si>
  <si>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</si>
  <si>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</si>
  <si>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</si>
  <si>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</si>
  <si>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</si>
  <si>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</si>
  <si>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</si>
  <si>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</si>
  <si>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</si>
  <si>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</si>
  <si>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</si>
  <si>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</si>
  <si>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</si>
  <si>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</si>
  <si>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</si>
  <si>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</si>
  <si>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</si>
  <si>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</si>
  <si>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</si>
  <si>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Criação de Diagramas de caso de uso</t>
  </si>
  <si>
    <t>Analisar e listar os requisitos do sistema</t>
  </si>
  <si>
    <t>Diogo</t>
  </si>
  <si>
    <t>Ivo</t>
  </si>
  <si>
    <t>Izaquiel</t>
  </si>
  <si>
    <t>Diagrama de Classe</t>
  </si>
  <si>
    <t>Criação de diagramas de classe</t>
  </si>
  <si>
    <t>Criação de Diagramas de classe</t>
  </si>
  <si>
    <t>IZAQUIEL BURNDOWN DATA</t>
  </si>
  <si>
    <t>IZAQUIEL DATA</t>
  </si>
  <si>
    <t>IVO BURNDOWN DATA</t>
  </si>
  <si>
    <t>IVO DATA</t>
  </si>
  <si>
    <t>DIOGO BURNDOWN DATA</t>
  </si>
  <si>
    <t>DIOGO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</si>
</sst>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0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172"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39</c:v>
                </c:pt>
                <c:pt idx="1">
                  <c:v>34.125</c:v>
                </c:pt>
                <c:pt idx="2">
                  <c:v>29.25</c:v>
                </c:pt>
                <c:pt idx="3">
                  <c:v>24.375</c:v>
                </c:pt>
                <c:pt idx="4">
                  <c:v>19.5</c:v>
                </c:pt>
                <c:pt idx="5">
                  <c:v>14.625</c:v>
                </c:pt>
                <c:pt idx="6">
                  <c:v>9.75</c:v>
                </c:pt>
                <c:pt idx="7">
                  <c:v>4.875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39</c:v>
                </c:pt>
                <c:pt idx="1">
                  <c:v>36</c:v>
                </c:pt>
                <c:pt idx="2">
                  <c:v>30</c:v>
                </c:pt>
                <c:pt idx="3">
                  <c:v>25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5</c:v>
                </c:pt>
                <c:pt idx="1">
                  <c:v>4.375</c:v>
                </c:pt>
                <c:pt idx="2">
                  <c:v>3.75</c:v>
                </c:pt>
                <c:pt idx="3">
                  <c:v>3.125</c:v>
                </c:pt>
                <c:pt idx="4">
                  <c:v>2.5</c:v>
                </c:pt>
                <c:pt idx="5">
                  <c:v>1.875</c:v>
                </c:pt>
                <c:pt idx="6">
                  <c:v>1.25</c:v>
                </c:pt>
                <c:pt idx="7">
                  <c:v>0.625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7</c:v>
                </c:pt>
                <c:pt idx="1">
                  <c:v>6.125</c:v>
                </c:pt>
                <c:pt idx="2">
                  <c:v>5.25</c:v>
                </c:pt>
                <c:pt idx="3">
                  <c:v>4.375</c:v>
                </c:pt>
                <c:pt idx="4">
                  <c:v>3.5</c:v>
                </c:pt>
                <c:pt idx="5">
                  <c:v>2.625</c:v>
                </c:pt>
                <c:pt idx="6">
                  <c:v>1.75</c:v>
                </c:pt>
                <c:pt idx="7">
                  <c:v>0.875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5</c:v>
                </c:pt>
                <c:pt idx="1">
                  <c:v>4.375</c:v>
                </c:pt>
                <c:pt idx="2">
                  <c:v>3.75</c:v>
                </c:pt>
                <c:pt idx="3">
                  <c:v>3.125</c:v>
                </c:pt>
                <c:pt idx="4">
                  <c:v>2.5</c:v>
                </c:pt>
                <c:pt idx="5">
                  <c:v>1.875</c:v>
                </c:pt>
                <c:pt idx="6">
                  <c:v>1.25</c:v>
                </c:pt>
                <c:pt idx="7">
                  <c:v>0.625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7031700"/>
        <c:axId val="89102869"/>
      </c:lineChart>
      <c:catAx>
        <c:axId val="57031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9102869"/>
        <c:crosses val="autoZero"/>
        <c:auto val="1"/>
        <c:lblAlgn val="ctr"/>
        <c:lblOffset val="100"/>
        <c:noMultiLvlLbl val="1"/>
      </c:catAx>
      <c:valAx>
        <c:axId val="8910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70317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4"/>
  <sheetViews>
    <sheetView windowProtection="1" showGridLines="0" zoomScaleNormal="100" workbookViewId="0">
      <selection activeCell="A4" sqref="A4:A6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0" t="s">
        <v>0</v>
      </c>
      <c r="B1" s="30"/>
      <c r="C1" s="30"/>
      <c r="D1" s="30"/>
      <c r="E1" s="30"/>
      <c r="F1" s="30"/>
      <c r="G1" s="30"/>
      <c r="H1" s="3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0" t="s">
        <v>2</v>
      </c>
      <c r="B2" s="30" t="s">
        <v>3</v>
      </c>
      <c r="C2" s="30" t="s">
        <v>4</v>
      </c>
      <c r="D2" s="30" t="s">
        <v>5</v>
      </c>
      <c r="E2" s="30"/>
      <c r="F2" s="30" t="s">
        <v>6</v>
      </c>
      <c r="G2" s="30"/>
      <c r="H2" s="30" t="s">
        <v>7</v>
      </c>
      <c r="I2" s="3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0"/>
      <c r="B3" s="30"/>
      <c r="C3" s="30"/>
      <c r="D3" s="1" t="s">
        <v>8</v>
      </c>
      <c r="E3" s="1" t="s">
        <v>9</v>
      </c>
      <c r="F3" s="1" t="s">
        <v>8</v>
      </c>
      <c r="G3" s="1" t="s">
        <v>9</v>
      </c>
      <c r="H3" s="30"/>
      <c r="I3" s="3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24" t="s">
        <v>10</v>
      </c>
      <c r="B4" s="31" t="s">
        <v>39</v>
      </c>
      <c r="C4" s="5" t="s">
        <v>40</v>
      </c>
      <c r="D4" s="5">
        <v>3</v>
      </c>
      <c r="E4" s="23">
        <f>SUM(D4:D6)</f>
        <v>9</v>
      </c>
      <c r="F4" s="6"/>
      <c r="G4" s="23">
        <f>SUM(F4:F6)</f>
        <v>0</v>
      </c>
      <c r="H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24"/>
      <c r="B5" s="24"/>
      <c r="C5" s="5" t="s">
        <v>41</v>
      </c>
      <c r="D5" s="5">
        <v>3</v>
      </c>
      <c r="E5" s="23"/>
      <c r="F5" s="6"/>
      <c r="G5" s="23"/>
      <c r="H5" s="8" t="s">
        <v>12</v>
      </c>
      <c r="I5" s="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24"/>
      <c r="B6" s="24"/>
      <c r="C6" s="5" t="s">
        <v>42</v>
      </c>
      <c r="D6" s="5">
        <v>3</v>
      </c>
      <c r="E6" s="23"/>
      <c r="F6" s="6"/>
      <c r="G6" s="23"/>
      <c r="H6" s="8" t="s">
        <v>12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24" t="s">
        <v>13</v>
      </c>
      <c r="B7" s="25" t="s">
        <v>14</v>
      </c>
      <c r="C7" s="27" t="s">
        <v>40</v>
      </c>
      <c r="D7" s="8">
        <v>2</v>
      </c>
      <c r="E7" s="33">
        <f>SUM(D7:D9)</f>
        <v>10</v>
      </c>
      <c r="F7" s="6"/>
      <c r="G7" s="33"/>
      <c r="H7" s="8" t="s">
        <v>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24"/>
      <c r="B8" s="25"/>
      <c r="C8" s="28"/>
      <c r="D8" s="8">
        <v>4</v>
      </c>
      <c r="E8" s="33"/>
      <c r="F8" s="6"/>
      <c r="G8" s="33"/>
      <c r="H8" s="8" t="s">
        <v>12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24"/>
      <c r="B9" s="26"/>
      <c r="C9" s="29"/>
      <c r="D9" s="8">
        <v>4</v>
      </c>
      <c r="E9" s="33"/>
      <c r="F9" s="6"/>
      <c r="G9" s="33"/>
      <c r="H9" s="8" t="s">
        <v>12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.9" customHeight="1" x14ac:dyDescent="0.2">
      <c r="A10" s="24" t="s">
        <v>15</v>
      </c>
      <c r="B10" s="23" t="s">
        <v>16</v>
      </c>
      <c r="C10" s="27" t="s">
        <v>41</v>
      </c>
      <c r="D10" s="5">
        <v>4</v>
      </c>
      <c r="E10" s="23">
        <f>SUM(D10:D12)</f>
        <v>10</v>
      </c>
      <c r="F10" s="6"/>
      <c r="G10" s="23">
        <f>SUM(F10:F12)</f>
        <v>0</v>
      </c>
      <c r="H10" s="5" t="s">
        <v>12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24"/>
      <c r="B11" s="24"/>
      <c r="C11" s="28"/>
      <c r="D11" s="5">
        <v>2</v>
      </c>
      <c r="E11" s="23"/>
      <c r="F11" s="6"/>
      <c r="G11" s="23"/>
      <c r="H11" s="5" t="s">
        <v>12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24"/>
      <c r="B12" s="24"/>
      <c r="C12" s="29"/>
      <c r="D12" s="5">
        <v>4</v>
      </c>
      <c r="E12" s="23"/>
      <c r="F12" s="6"/>
      <c r="G12" s="23"/>
      <c r="H12" s="5" t="s">
        <v>12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2" t="s">
        <v>43</v>
      </c>
      <c r="B13" s="33" t="s">
        <v>44</v>
      </c>
      <c r="C13" s="27" t="s">
        <v>42</v>
      </c>
      <c r="D13" s="8">
        <v>2</v>
      </c>
      <c r="E13" s="34">
        <f>SUM(D13:D15)</f>
        <v>10</v>
      </c>
      <c r="F13" s="6"/>
      <c r="G13" s="34">
        <f>SUM(F13:F15)</f>
        <v>0</v>
      </c>
      <c r="H13" s="5" t="s">
        <v>12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2"/>
      <c r="B14" s="32"/>
      <c r="C14" s="28"/>
      <c r="D14" s="8">
        <v>4</v>
      </c>
      <c r="E14" s="34"/>
      <c r="F14" s="6"/>
      <c r="G14" s="34"/>
      <c r="H14" s="8" t="s">
        <v>12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2"/>
      <c r="B15" s="32"/>
      <c r="C15" s="29"/>
      <c r="D15" s="8">
        <v>4</v>
      </c>
      <c r="E15" s="34"/>
      <c r="F15" s="6"/>
      <c r="G15" s="34"/>
      <c r="H15" s="5" t="s">
        <v>12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7">
    <mergeCell ref="C13:C15"/>
    <mergeCell ref="A1:H1"/>
    <mergeCell ref="A2:A3"/>
    <mergeCell ref="B2:B3"/>
    <mergeCell ref="C2:C3"/>
    <mergeCell ref="D2:E2"/>
    <mergeCell ref="F2:G2"/>
    <mergeCell ref="H2:H3"/>
    <mergeCell ref="A13:A15"/>
    <mergeCell ref="B13:B15"/>
    <mergeCell ref="E13:E15"/>
    <mergeCell ref="G13:G15"/>
    <mergeCell ref="A7:A9"/>
    <mergeCell ref="E7:E9"/>
    <mergeCell ref="G7:G9"/>
    <mergeCell ref="A10:A12"/>
    <mergeCell ref="I2:I3"/>
    <mergeCell ref="A4:A6"/>
    <mergeCell ref="B4:B6"/>
    <mergeCell ref="E4:E6"/>
    <mergeCell ref="G4:G6"/>
    <mergeCell ref="B10:B12"/>
    <mergeCell ref="E10:E12"/>
    <mergeCell ref="G10:G12"/>
    <mergeCell ref="B7:B9"/>
    <mergeCell ref="C7:C9"/>
    <mergeCell ref="C10:C12"/>
  </mergeCells>
  <conditionalFormatting sqref="I1:I3">
    <cfRule type="expression" dxfId="171" priority="2">
      <formula>LEN(TRIM(I1))=0</formula>
    </cfRule>
  </conditionalFormatting>
  <conditionalFormatting sqref="I1:I3">
    <cfRule type="notContainsText" dxfId="17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3" sqref="A3:A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6"/>
      <c r="B1" s="36"/>
      <c r="C1" s="36" t="s">
        <v>18</v>
      </c>
      <c r="D1" s="36"/>
      <c r="E1" s="36"/>
      <c r="F1" s="36"/>
      <c r="G1" s="36"/>
      <c r="H1" s="36"/>
      <c r="I1" s="36"/>
      <c r="J1" s="36"/>
      <c r="K1" s="36"/>
      <c r="L1" s="36"/>
      <c r="M1" s="10"/>
      <c r="N1" s="10"/>
      <c r="O1" s="10"/>
      <c r="P1" s="10"/>
      <c r="Q1" s="10"/>
      <c r="R1" s="10"/>
      <c r="S1" s="10"/>
    </row>
    <row r="2" spans="1:19" ht="14.25" x14ac:dyDescent="0.2">
      <c r="A2" s="11" t="s">
        <v>19</v>
      </c>
      <c r="B2" s="12" t="s">
        <v>20</v>
      </c>
      <c r="C2" s="12">
        <f>A3</f>
        <v>8</v>
      </c>
      <c r="D2" s="12">
        <f t="shared" ref="D2:J2" si="0">C2-1</f>
        <v>7</v>
      </c>
      <c r="E2" s="12">
        <f t="shared" si="0"/>
        <v>6</v>
      </c>
      <c r="F2" s="12">
        <f t="shared" si="0"/>
        <v>5</v>
      </c>
      <c r="G2" s="12">
        <f t="shared" si="0"/>
        <v>4</v>
      </c>
      <c r="H2" s="12">
        <f t="shared" si="0"/>
        <v>3</v>
      </c>
      <c r="I2" s="12">
        <f t="shared" si="0"/>
        <v>2</v>
      </c>
      <c r="J2" s="12">
        <f t="shared" si="0"/>
        <v>1</v>
      </c>
      <c r="K2" s="13"/>
      <c r="L2" s="13"/>
      <c r="M2" s="10"/>
      <c r="N2" s="10"/>
      <c r="O2" s="10"/>
      <c r="P2" s="10"/>
      <c r="Q2" s="10"/>
      <c r="R2" s="10"/>
      <c r="S2" s="10"/>
    </row>
    <row r="3" spans="1:19" ht="13.9" customHeight="1" x14ac:dyDescent="0.2">
      <c r="A3" s="37">
        <v>8</v>
      </c>
      <c r="B3" s="38" t="s">
        <v>21</v>
      </c>
      <c r="C3" s="39" t="s">
        <v>22</v>
      </c>
      <c r="D3" s="39" t="s">
        <v>23</v>
      </c>
      <c r="E3" s="39" t="s">
        <v>24</v>
      </c>
      <c r="F3" s="40" t="s">
        <v>25</v>
      </c>
      <c r="G3" s="40" t="s">
        <v>26</v>
      </c>
      <c r="H3" s="40" t="s">
        <v>27</v>
      </c>
      <c r="I3" s="40" t="s">
        <v>28</v>
      </c>
      <c r="J3" s="40" t="s">
        <v>29</v>
      </c>
      <c r="K3" s="38" t="s">
        <v>30</v>
      </c>
      <c r="L3" s="38" t="s">
        <v>31</v>
      </c>
      <c r="M3" s="10"/>
      <c r="N3" s="10"/>
      <c r="O3" s="10"/>
      <c r="P3" s="10"/>
      <c r="Q3" s="10"/>
      <c r="R3" s="10"/>
      <c r="S3" s="10"/>
    </row>
    <row r="4" spans="1:19" ht="14.25" x14ac:dyDescent="0.2">
      <c r="A4" s="37"/>
      <c r="B4" s="38"/>
      <c r="C4" s="39"/>
      <c r="D4" s="39"/>
      <c r="E4" s="39"/>
      <c r="F4" s="39"/>
      <c r="G4" s="39"/>
      <c r="H4" s="39"/>
      <c r="I4" s="39"/>
      <c r="J4" s="39"/>
      <c r="K4" s="38"/>
      <c r="L4" s="38"/>
      <c r="M4" s="10"/>
      <c r="N4" s="10"/>
      <c r="O4" s="10"/>
      <c r="P4" s="10"/>
      <c r="Q4" s="10"/>
      <c r="R4" s="10"/>
      <c r="S4" s="10"/>
    </row>
    <row r="5" spans="1:19" ht="14.25" x14ac:dyDescent="0.2">
      <c r="A5" s="14" t="s">
        <v>32</v>
      </c>
      <c r="B5" s="15">
        <f>SUM('Sprint Backlog'!D:D)</f>
        <v>39</v>
      </c>
      <c r="C5" s="16">
        <f t="shared" ref="C5:J5" si="1">B5-$B9</f>
        <v>34.125</v>
      </c>
      <c r="D5" s="16">
        <f t="shared" si="1"/>
        <v>29.25</v>
      </c>
      <c r="E5" s="16">
        <f t="shared" si="1"/>
        <v>24.375</v>
      </c>
      <c r="F5" s="16">
        <f t="shared" si="1"/>
        <v>19.5</v>
      </c>
      <c r="G5" s="16">
        <f t="shared" si="1"/>
        <v>14.625</v>
      </c>
      <c r="H5" s="16">
        <f t="shared" si="1"/>
        <v>9.75</v>
      </c>
      <c r="I5" s="16">
        <f t="shared" si="1"/>
        <v>4.875</v>
      </c>
      <c r="J5" s="16">
        <f t="shared" si="1"/>
        <v>0</v>
      </c>
      <c r="K5" s="16">
        <f>SUM(C5:J5)</f>
        <v>136.5</v>
      </c>
      <c r="L5" s="16">
        <f>K5/A$3</f>
        <v>17.0625</v>
      </c>
      <c r="M5" s="10"/>
      <c r="N5" s="10"/>
      <c r="O5" s="10"/>
      <c r="P5" s="10"/>
      <c r="Q5" s="10"/>
      <c r="R5" s="10"/>
      <c r="S5" s="10"/>
    </row>
    <row r="6" spans="1:19" ht="14.25" x14ac:dyDescent="0.2">
      <c r="A6" s="14" t="s">
        <v>33</v>
      </c>
      <c r="B6" s="15">
        <f>B5</f>
        <v>39</v>
      </c>
      <c r="C6" s="16">
        <f t="shared" ref="C6:J6" si="2">B6-C9</f>
        <v>36</v>
      </c>
      <c r="D6" s="16">
        <f t="shared" si="2"/>
        <v>30</v>
      </c>
      <c r="E6" s="16">
        <f t="shared" si="2"/>
        <v>25</v>
      </c>
      <c r="F6" s="16">
        <f t="shared" si="2"/>
        <v>18</v>
      </c>
      <c r="G6" s="16">
        <f t="shared" si="2"/>
        <v>14</v>
      </c>
      <c r="H6" s="16">
        <f t="shared" si="2"/>
        <v>10</v>
      </c>
      <c r="I6" s="16">
        <f t="shared" si="2"/>
        <v>5</v>
      </c>
      <c r="J6" s="16">
        <f t="shared" si="2"/>
        <v>0</v>
      </c>
      <c r="K6" s="16">
        <f>SUM(C6:J6)</f>
        <v>138</v>
      </c>
      <c r="L6" s="16">
        <f>K6/A$3</f>
        <v>17.25</v>
      </c>
      <c r="M6" s="10"/>
      <c r="N6" s="10"/>
      <c r="O6" s="10"/>
      <c r="P6" s="10"/>
      <c r="Q6" s="10"/>
      <c r="R6" s="10"/>
      <c r="S6" s="10"/>
    </row>
    <row r="7" spans="1:19" ht="14.2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4.25" x14ac:dyDescent="0.2">
      <c r="A8" s="17" t="s">
        <v>34</v>
      </c>
      <c r="B8" s="18" t="s">
        <v>35</v>
      </c>
      <c r="C8" s="35" t="s">
        <v>36</v>
      </c>
      <c r="D8" s="35"/>
      <c r="E8" s="35"/>
      <c r="F8" s="35"/>
      <c r="G8" s="35"/>
      <c r="H8" s="35"/>
      <c r="I8" s="35"/>
      <c r="J8" s="35"/>
      <c r="K8" s="35"/>
      <c r="L8" s="35"/>
      <c r="M8" s="10"/>
      <c r="N8" s="10"/>
      <c r="O8" s="10"/>
      <c r="P8" s="10"/>
      <c r="Q8" s="10"/>
      <c r="R8" s="10"/>
      <c r="S8" s="10"/>
    </row>
    <row r="9" spans="1:19" ht="14.25" x14ac:dyDescent="0.2">
      <c r="A9" s="1" t="s">
        <v>37</v>
      </c>
      <c r="B9" s="19">
        <f>B5/A3</f>
        <v>4.875</v>
      </c>
      <c r="C9" s="19">
        <f t="shared" ref="C9:K9" si="3">SUM(C10:C12)</f>
        <v>3</v>
      </c>
      <c r="D9" s="19">
        <f t="shared" si="3"/>
        <v>6</v>
      </c>
      <c r="E9" s="19">
        <f t="shared" si="3"/>
        <v>5</v>
      </c>
      <c r="F9" s="19">
        <f t="shared" si="3"/>
        <v>7</v>
      </c>
      <c r="G9" s="19">
        <f t="shared" si="3"/>
        <v>4</v>
      </c>
      <c r="H9" s="19">
        <f t="shared" si="3"/>
        <v>4</v>
      </c>
      <c r="I9" s="19">
        <f t="shared" si="3"/>
        <v>5</v>
      </c>
      <c r="J9" s="19">
        <f t="shared" si="3"/>
        <v>5</v>
      </c>
      <c r="K9" s="19">
        <f t="shared" si="3"/>
        <v>39</v>
      </c>
      <c r="L9" s="19">
        <f>K9/A$3</f>
        <v>4.875</v>
      </c>
      <c r="M9" s="10"/>
      <c r="N9" s="10"/>
      <c r="O9" s="10"/>
      <c r="P9" s="10"/>
      <c r="Q9" s="10"/>
      <c r="R9" s="10"/>
      <c r="S9" s="10"/>
    </row>
    <row r="10" spans="1:19" ht="14.25" x14ac:dyDescent="0.2">
      <c r="A10" s="20" t="s">
        <v>40</v>
      </c>
      <c r="B10" s="21">
        <f>Diogo!B9</f>
        <v>0.625</v>
      </c>
      <c r="C10" s="16">
        <f>Diogo!C9</f>
        <v>1</v>
      </c>
      <c r="D10" s="16">
        <f>Diogo!D9</f>
        <v>2</v>
      </c>
      <c r="E10" s="16">
        <f>Diogo!E9</f>
        <v>2</v>
      </c>
      <c r="F10" s="16">
        <f>Diogo!F9</f>
        <v>4</v>
      </c>
      <c r="G10" s="16">
        <f>Diogo!G9</f>
        <v>1</v>
      </c>
      <c r="H10" s="16">
        <f>Diogo!H9</f>
        <v>1</v>
      </c>
      <c r="I10" s="16">
        <f>Diogo!I9</f>
        <v>1</v>
      </c>
      <c r="J10" s="16">
        <f>Diogo!J9</f>
        <v>1</v>
      </c>
      <c r="K10" s="16">
        <f>SUM(C10:J10)</f>
        <v>13</v>
      </c>
      <c r="L10" s="16">
        <f>K10/A$3</f>
        <v>1.625</v>
      </c>
      <c r="M10" s="10"/>
      <c r="N10" s="10"/>
      <c r="O10" s="10"/>
      <c r="P10" s="10"/>
      <c r="Q10" s="10"/>
      <c r="R10" s="10"/>
      <c r="S10" s="10"/>
    </row>
    <row r="11" spans="1:19" ht="14.25" x14ac:dyDescent="0.2">
      <c r="A11" s="20" t="s">
        <v>41</v>
      </c>
      <c r="B11" s="22">
        <f>Ivo!B9</f>
        <v>0.875</v>
      </c>
      <c r="C11" s="16">
        <f>Ivo!C9</f>
        <v>1</v>
      </c>
      <c r="D11" s="16">
        <f>Ivo!D9</f>
        <v>2</v>
      </c>
      <c r="E11" s="16">
        <f>Ivo!E9</f>
        <v>1</v>
      </c>
      <c r="F11" s="16">
        <f>Ivo!F9</f>
        <v>1</v>
      </c>
      <c r="G11" s="16">
        <f>Ivo!G9</f>
        <v>2</v>
      </c>
      <c r="H11" s="16">
        <f>Ivo!H9</f>
        <v>2</v>
      </c>
      <c r="I11" s="16">
        <f>Ivo!I9</f>
        <v>2</v>
      </c>
      <c r="J11" s="16">
        <f>Ivo!J9</f>
        <v>2</v>
      </c>
      <c r="K11" s="16">
        <f>SUM(C11:J11)</f>
        <v>13</v>
      </c>
      <c r="L11" s="16">
        <f>K11/A$3</f>
        <v>1.625</v>
      </c>
      <c r="M11" s="10"/>
      <c r="N11" s="10"/>
      <c r="O11" s="10"/>
      <c r="P11" s="10"/>
      <c r="Q11" s="10"/>
      <c r="R11" s="10"/>
      <c r="S11" s="10"/>
    </row>
    <row r="12" spans="1:19" ht="14.25" x14ac:dyDescent="0.2">
      <c r="A12" s="20" t="s">
        <v>42</v>
      </c>
      <c r="B12" s="21">
        <f>Izaquiel!B9</f>
        <v>0.625</v>
      </c>
      <c r="C12" s="16">
        <f>Izaquiel!C9</f>
        <v>1</v>
      </c>
      <c r="D12" s="16">
        <f>Izaquiel!D9</f>
        <v>2</v>
      </c>
      <c r="E12" s="16">
        <f>Izaquiel!E9</f>
        <v>2</v>
      </c>
      <c r="F12" s="16">
        <f>Izaquiel!F9</f>
        <v>2</v>
      </c>
      <c r="G12" s="16">
        <f>Izaquiel!G9</f>
        <v>1</v>
      </c>
      <c r="H12" s="16">
        <f>Izaquiel!H9</f>
        <v>1</v>
      </c>
      <c r="I12" s="16">
        <f>Izaquiel!I9</f>
        <v>2</v>
      </c>
      <c r="J12" s="16">
        <f>Izaquiel!J9</f>
        <v>2</v>
      </c>
      <c r="K12" s="16">
        <f>SUM(C12:J12)</f>
        <v>13</v>
      </c>
      <c r="L12" s="16">
        <f>K12/A$3</f>
        <v>1.625</v>
      </c>
      <c r="M12" s="10"/>
      <c r="N12" s="10"/>
      <c r="O12" s="10"/>
      <c r="P12" s="10"/>
      <c r="Q12" s="10"/>
      <c r="R12" s="10"/>
      <c r="S12" s="1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69" priority="33">
      <formula>LEN(TRIM(B10))=0</formula>
    </cfRule>
  </conditionalFormatting>
  <conditionalFormatting sqref="C10">
    <cfRule type="cellIs" dxfId="168" priority="34" operator="equal">
      <formula>0</formula>
    </cfRule>
  </conditionalFormatting>
  <conditionalFormatting sqref="C10">
    <cfRule type="cellIs" dxfId="167" priority="35" operator="notEqual">
      <formula>0</formula>
    </cfRule>
  </conditionalFormatting>
  <conditionalFormatting sqref="B10 B12">
    <cfRule type="notContainsText" dxfId="166" priority="37" operator="notContains" text="9875894754())("/>
  </conditionalFormatting>
  <conditionalFormatting sqref="K5">
    <cfRule type="expression" dxfId="165" priority="38">
      <formula>LEN(TRIM(K5))=0</formula>
    </cfRule>
  </conditionalFormatting>
  <conditionalFormatting sqref="K5">
    <cfRule type="cellIs" dxfId="164" priority="39" operator="equal">
      <formula>0</formula>
    </cfRule>
  </conditionalFormatting>
  <conditionalFormatting sqref="K5">
    <cfRule type="cellIs" dxfId="163" priority="40" operator="notEqual">
      <formula>0</formula>
    </cfRule>
  </conditionalFormatting>
  <conditionalFormatting sqref="K5">
    <cfRule type="expression" dxfId="162" priority="41">
      <formula>LEN(TRIM(K5))=0</formula>
    </cfRule>
  </conditionalFormatting>
  <conditionalFormatting sqref="K5">
    <cfRule type="cellIs" dxfId="161" priority="42" operator="equal">
      <formula>0</formula>
    </cfRule>
  </conditionalFormatting>
  <conditionalFormatting sqref="K5">
    <cfRule type="cellIs" dxfId="160" priority="43" operator="notEqual">
      <formula>0</formula>
    </cfRule>
  </conditionalFormatting>
  <conditionalFormatting sqref="K6">
    <cfRule type="expression" dxfId="159" priority="44">
      <formula>LEN(TRIM(K6))=0</formula>
    </cfRule>
  </conditionalFormatting>
  <conditionalFormatting sqref="K6">
    <cfRule type="cellIs" dxfId="158" priority="45" operator="equal">
      <formula>0</formula>
    </cfRule>
  </conditionalFormatting>
  <conditionalFormatting sqref="K6">
    <cfRule type="cellIs" dxfId="157" priority="46" operator="notEqual">
      <formula>0</formula>
    </cfRule>
  </conditionalFormatting>
  <conditionalFormatting sqref="K6">
    <cfRule type="expression" dxfId="156" priority="47">
      <formula>LEN(TRIM(K6))=0</formula>
    </cfRule>
  </conditionalFormatting>
  <conditionalFormatting sqref="K6">
    <cfRule type="cellIs" dxfId="155" priority="48" operator="equal">
      <formula>0</formula>
    </cfRule>
  </conditionalFormatting>
  <conditionalFormatting sqref="K6">
    <cfRule type="cellIs" dxfId="154" priority="49" operator="notEqual">
      <formula>0</formula>
    </cfRule>
  </conditionalFormatting>
  <conditionalFormatting sqref="L6">
    <cfRule type="expression" dxfId="153" priority="50">
      <formula>LEN(TRIM(L6))=0</formula>
    </cfRule>
  </conditionalFormatting>
  <conditionalFormatting sqref="L6">
    <cfRule type="cellIs" dxfId="152" priority="51" operator="equal">
      <formula>0</formula>
    </cfRule>
  </conditionalFormatting>
  <conditionalFormatting sqref="L6">
    <cfRule type="cellIs" dxfId="151" priority="52" operator="notEqual">
      <formula>0</formula>
    </cfRule>
  </conditionalFormatting>
  <conditionalFormatting sqref="L6">
    <cfRule type="expression" dxfId="150" priority="53">
      <formula>LEN(TRIM(L6))=0</formula>
    </cfRule>
  </conditionalFormatting>
  <conditionalFormatting sqref="L6">
    <cfRule type="cellIs" dxfId="149" priority="54" operator="equal">
      <formula>0</formula>
    </cfRule>
  </conditionalFormatting>
  <conditionalFormatting sqref="L6">
    <cfRule type="cellIs" dxfId="148" priority="55" operator="notEqual">
      <formula>0</formula>
    </cfRule>
  </conditionalFormatting>
  <conditionalFormatting sqref="L5">
    <cfRule type="expression" dxfId="147" priority="56">
      <formula>LEN(TRIM(L5))=0</formula>
    </cfRule>
  </conditionalFormatting>
  <conditionalFormatting sqref="L5">
    <cfRule type="cellIs" dxfId="146" priority="57" operator="equal">
      <formula>0</formula>
    </cfRule>
  </conditionalFormatting>
  <conditionalFormatting sqref="L5">
    <cfRule type="cellIs" dxfId="145" priority="58" operator="notEqual">
      <formula>0</formula>
    </cfRule>
  </conditionalFormatting>
  <conditionalFormatting sqref="L5">
    <cfRule type="expression" dxfId="144" priority="59">
      <formula>LEN(TRIM(L5))=0</formula>
    </cfRule>
  </conditionalFormatting>
  <conditionalFormatting sqref="L5">
    <cfRule type="cellIs" dxfId="143" priority="60" operator="equal">
      <formula>0</formula>
    </cfRule>
  </conditionalFormatting>
  <conditionalFormatting sqref="L5">
    <cfRule type="cellIs" dxfId="142" priority="61" operator="notEqual">
      <formula>0</formula>
    </cfRule>
  </conditionalFormatting>
  <conditionalFormatting sqref="K10">
    <cfRule type="expression" dxfId="141" priority="62">
      <formula>LEN(TRIM(K10))=0</formula>
    </cfRule>
  </conditionalFormatting>
  <conditionalFormatting sqref="K10">
    <cfRule type="cellIs" dxfId="140" priority="63" operator="equal">
      <formula>0</formula>
    </cfRule>
  </conditionalFormatting>
  <conditionalFormatting sqref="K10">
    <cfRule type="cellIs" dxfId="139" priority="64" operator="notEqual">
      <formula>0</formula>
    </cfRule>
  </conditionalFormatting>
  <conditionalFormatting sqref="K10">
    <cfRule type="expression" dxfId="138" priority="65">
      <formula>LEN(TRIM(K10))=0</formula>
    </cfRule>
  </conditionalFormatting>
  <conditionalFormatting sqref="K10">
    <cfRule type="cellIs" dxfId="137" priority="66" operator="equal">
      <formula>0</formula>
    </cfRule>
  </conditionalFormatting>
  <conditionalFormatting sqref="K10">
    <cfRule type="cellIs" dxfId="136" priority="67" operator="notEqual">
      <formula>0</formula>
    </cfRule>
  </conditionalFormatting>
  <conditionalFormatting sqref="K11">
    <cfRule type="expression" dxfId="135" priority="68">
      <formula>LEN(TRIM(K11))=0</formula>
    </cfRule>
  </conditionalFormatting>
  <conditionalFormatting sqref="K11">
    <cfRule type="cellIs" dxfId="134" priority="69" operator="equal">
      <formula>0</formula>
    </cfRule>
  </conditionalFormatting>
  <conditionalFormatting sqref="K11">
    <cfRule type="cellIs" dxfId="133" priority="70" operator="notEqual">
      <formula>0</formula>
    </cfRule>
  </conditionalFormatting>
  <conditionalFormatting sqref="K11">
    <cfRule type="expression" dxfId="132" priority="71">
      <formula>LEN(TRIM(K11))=0</formula>
    </cfRule>
  </conditionalFormatting>
  <conditionalFormatting sqref="K11">
    <cfRule type="cellIs" dxfId="131" priority="72" operator="equal">
      <formula>0</formula>
    </cfRule>
  </conditionalFormatting>
  <conditionalFormatting sqref="K11">
    <cfRule type="cellIs" dxfId="130" priority="73" operator="notEqual">
      <formula>0</formula>
    </cfRule>
  </conditionalFormatting>
  <conditionalFormatting sqref="K12">
    <cfRule type="expression" dxfId="129" priority="74">
      <formula>LEN(TRIM(K12))=0</formula>
    </cfRule>
  </conditionalFormatting>
  <conditionalFormatting sqref="K12">
    <cfRule type="cellIs" dxfId="128" priority="75" operator="equal">
      <formula>0</formula>
    </cfRule>
  </conditionalFormatting>
  <conditionalFormatting sqref="K12">
    <cfRule type="cellIs" dxfId="127" priority="76" operator="notEqual">
      <formula>0</formula>
    </cfRule>
  </conditionalFormatting>
  <conditionalFormatting sqref="K12">
    <cfRule type="expression" dxfId="126" priority="77">
      <formula>LEN(TRIM(K12))=0</formula>
    </cfRule>
  </conditionalFormatting>
  <conditionalFormatting sqref="K12">
    <cfRule type="cellIs" dxfId="125" priority="78" operator="equal">
      <formula>0</formula>
    </cfRule>
  </conditionalFormatting>
  <conditionalFormatting sqref="K12">
    <cfRule type="cellIs" dxfId="124" priority="79" operator="notEqual">
      <formula>0</formula>
    </cfRule>
  </conditionalFormatting>
  <conditionalFormatting sqref="L10">
    <cfRule type="expression" dxfId="123" priority="80">
      <formula>LEN(TRIM(L10))=0</formula>
    </cfRule>
  </conditionalFormatting>
  <conditionalFormatting sqref="L10">
    <cfRule type="cellIs" dxfId="122" priority="81" operator="equal">
      <formula>0</formula>
    </cfRule>
  </conditionalFormatting>
  <conditionalFormatting sqref="L10">
    <cfRule type="cellIs" dxfId="121" priority="82" operator="notEqual">
      <formula>0</formula>
    </cfRule>
  </conditionalFormatting>
  <conditionalFormatting sqref="L10">
    <cfRule type="expression" dxfId="120" priority="83">
      <formula>LEN(TRIM(L10))=0</formula>
    </cfRule>
  </conditionalFormatting>
  <conditionalFormatting sqref="L10">
    <cfRule type="cellIs" dxfId="119" priority="84" operator="equal">
      <formula>0</formula>
    </cfRule>
  </conditionalFormatting>
  <conditionalFormatting sqref="L10">
    <cfRule type="cellIs" dxfId="118" priority="85" operator="notEqual">
      <formula>0</formula>
    </cfRule>
  </conditionalFormatting>
  <conditionalFormatting sqref="L11">
    <cfRule type="expression" dxfId="117" priority="86">
      <formula>LEN(TRIM(L11))=0</formula>
    </cfRule>
  </conditionalFormatting>
  <conditionalFormatting sqref="L11">
    <cfRule type="cellIs" dxfId="116" priority="87" operator="equal">
      <formula>0</formula>
    </cfRule>
  </conditionalFormatting>
  <conditionalFormatting sqref="L11">
    <cfRule type="cellIs" dxfId="115" priority="88" operator="notEqual">
      <formula>0</formula>
    </cfRule>
  </conditionalFormatting>
  <conditionalFormatting sqref="L11">
    <cfRule type="expression" dxfId="114" priority="89">
      <formula>LEN(TRIM(L11))=0</formula>
    </cfRule>
  </conditionalFormatting>
  <conditionalFormatting sqref="L11">
    <cfRule type="cellIs" dxfId="113" priority="90" operator="equal">
      <formula>0</formula>
    </cfRule>
  </conditionalFormatting>
  <conditionalFormatting sqref="L11">
    <cfRule type="cellIs" dxfId="112" priority="91" operator="notEqual">
      <formula>0</formula>
    </cfRule>
  </conditionalFormatting>
  <conditionalFormatting sqref="L12">
    <cfRule type="expression" dxfId="111" priority="92">
      <formula>LEN(TRIM(L12))=0</formula>
    </cfRule>
  </conditionalFormatting>
  <conditionalFormatting sqref="L12">
    <cfRule type="cellIs" dxfId="110" priority="93" operator="equal">
      <formula>0</formula>
    </cfRule>
  </conditionalFormatting>
  <conditionalFormatting sqref="L12">
    <cfRule type="cellIs" dxfId="109" priority="94" operator="notEqual">
      <formula>0</formula>
    </cfRule>
  </conditionalFormatting>
  <conditionalFormatting sqref="L12">
    <cfRule type="expression" dxfId="108" priority="95">
      <formula>LEN(TRIM(L12))=0</formula>
    </cfRule>
  </conditionalFormatting>
  <conditionalFormatting sqref="L12">
    <cfRule type="cellIs" dxfId="107" priority="96" operator="equal">
      <formula>0</formula>
    </cfRule>
  </conditionalFormatting>
  <conditionalFormatting sqref="L12">
    <cfRule type="cellIs" dxfId="106" priority="97" operator="notEqual">
      <formula>0</formula>
    </cfRule>
  </conditionalFormatting>
  <conditionalFormatting sqref="C11">
    <cfRule type="expression" dxfId="105" priority="140">
      <formula>LEN(TRIM(C11))=0</formula>
    </cfRule>
  </conditionalFormatting>
  <conditionalFormatting sqref="C11">
    <cfRule type="cellIs" dxfId="104" priority="141" operator="equal">
      <formula>0</formula>
    </cfRule>
  </conditionalFormatting>
  <conditionalFormatting sqref="C11">
    <cfRule type="cellIs" dxfId="103" priority="142" operator="notEqual">
      <formula>0</formula>
    </cfRule>
  </conditionalFormatting>
  <conditionalFormatting sqref="C11">
    <cfRule type="expression" dxfId="102" priority="143">
      <formula>LEN(TRIM(C11))=0</formula>
    </cfRule>
  </conditionalFormatting>
  <conditionalFormatting sqref="C11">
    <cfRule type="cellIs" dxfId="101" priority="144" operator="equal">
      <formula>0</formula>
    </cfRule>
  </conditionalFormatting>
  <conditionalFormatting sqref="C11">
    <cfRule type="cellIs" dxfId="100" priority="145" operator="notEqual">
      <formula>0</formula>
    </cfRule>
  </conditionalFormatting>
  <conditionalFormatting sqref="D10">
    <cfRule type="expression" dxfId="57" priority="29">
      <formula>LEN(TRIM(D10))=0</formula>
    </cfRule>
  </conditionalFormatting>
  <conditionalFormatting sqref="D10">
    <cfRule type="cellIs" dxfId="56" priority="30" operator="equal">
      <formula>0</formula>
    </cfRule>
  </conditionalFormatting>
  <conditionalFormatting sqref="D10">
    <cfRule type="cellIs" dxfId="55" priority="31" operator="notEqual">
      <formula>0</formula>
    </cfRule>
  </conditionalFormatting>
  <conditionalFormatting sqref="E10">
    <cfRule type="expression" dxfId="54" priority="26">
      <formula>LEN(TRIM(E10))=0</formula>
    </cfRule>
  </conditionalFormatting>
  <conditionalFormatting sqref="E10">
    <cfRule type="cellIs" dxfId="53" priority="27" operator="equal">
      <formula>0</formula>
    </cfRule>
  </conditionalFormatting>
  <conditionalFormatting sqref="E10">
    <cfRule type="cellIs" dxfId="52" priority="28" operator="notEqual">
      <formula>0</formula>
    </cfRule>
  </conditionalFormatting>
  <conditionalFormatting sqref="F10:J10">
    <cfRule type="expression" dxfId="51" priority="23">
      <formula>LEN(TRIM(F10))=0</formula>
    </cfRule>
  </conditionalFormatting>
  <conditionalFormatting sqref="F10:J10">
    <cfRule type="cellIs" dxfId="50" priority="24" operator="equal">
      <formula>0</formula>
    </cfRule>
  </conditionalFormatting>
  <conditionalFormatting sqref="F10:J10">
    <cfRule type="cellIs" dxfId="49" priority="25" operator="notEqual">
      <formula>0</formula>
    </cfRule>
  </conditionalFormatting>
  <conditionalFormatting sqref="D11:J11">
    <cfRule type="expression" dxfId="48" priority="17">
      <formula>LEN(TRIM(D11))=0</formula>
    </cfRule>
  </conditionalFormatting>
  <conditionalFormatting sqref="D11:J11">
    <cfRule type="cellIs" dxfId="47" priority="18" operator="equal">
      <formula>0</formula>
    </cfRule>
  </conditionalFormatting>
  <conditionalFormatting sqref="D11:J11">
    <cfRule type="cellIs" dxfId="46" priority="19" operator="notEqual">
      <formula>0</formula>
    </cfRule>
  </conditionalFormatting>
  <conditionalFormatting sqref="D11:J11">
    <cfRule type="expression" dxfId="45" priority="20">
      <formula>LEN(TRIM(D11))=0</formula>
    </cfRule>
  </conditionalFormatting>
  <conditionalFormatting sqref="D11:J11">
    <cfRule type="cellIs" dxfId="44" priority="21" operator="equal">
      <formula>0</formula>
    </cfRule>
  </conditionalFormatting>
  <conditionalFormatting sqref="D11:J11">
    <cfRule type="cellIs" dxfId="43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11" priority="7">
      <formula>LEN(TRIM(C12))=0</formula>
    </cfRule>
  </conditionalFormatting>
  <conditionalFormatting sqref="C12">
    <cfRule type="cellIs" dxfId="10" priority="8" operator="equal">
      <formula>0</formula>
    </cfRule>
  </conditionalFormatting>
  <conditionalFormatting sqref="C12">
    <cfRule type="cellIs" dxfId="9" priority="9" operator="notEqual">
      <formula>0</formula>
    </cfRule>
  </conditionalFormatting>
  <conditionalFormatting sqref="C12">
    <cfRule type="expression" dxfId="8" priority="10">
      <formula>LEN(TRIM(C12))=0</formula>
    </cfRule>
  </conditionalFormatting>
  <conditionalFormatting sqref="C12">
    <cfRule type="cellIs" dxfId="7" priority="11" operator="equal">
      <formula>0</formula>
    </cfRule>
  </conditionalFormatting>
  <conditionalFormatting sqref="C12">
    <cfRule type="cellIs" dxfId="6" priority="12" operator="notEqual">
      <formula>0</formula>
    </cfRule>
  </conditionalFormatting>
  <conditionalFormatting sqref="D12:J12">
    <cfRule type="expression" dxfId="5" priority="1">
      <formula>LEN(TRIM(D12))=0</formula>
    </cfRule>
  </conditionalFormatting>
  <conditionalFormatting sqref="D12:J12">
    <cfRule type="cellIs" dxfId="4" priority="2" operator="equal">
      <formula>0</formula>
    </cfRule>
  </conditionalFormatting>
  <conditionalFormatting sqref="D12:J12">
    <cfRule type="cellIs" dxfId="3" priority="3" operator="notEqual">
      <formula>0</formula>
    </cfRule>
  </conditionalFormatting>
  <conditionalFormatting sqref="D12:J12">
    <cfRule type="expression" dxfId="2" priority="4">
      <formula>LEN(TRIM(D12))=0</formula>
    </cfRule>
  </conditionalFormatting>
  <conditionalFormatting sqref="D12:J12">
    <cfRule type="cellIs" dxfId="1" priority="5" operator="equal">
      <formula>0</formula>
    </cfRule>
  </conditionalFormatting>
  <conditionalFormatting sqref="D12:J12">
    <cfRule type="cellIs" dxfId="0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topLeftCell="C1" zoomScaleNormal="100" workbookViewId="0">
      <pane ySplit="4" topLeftCell="A5" activePane="bottomLeft" state="frozen"/>
      <selection pane="bottomLeft" activeCell="C10" sqref="C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6"/>
      <c r="B1" s="36"/>
      <c r="C1" s="36" t="s">
        <v>50</v>
      </c>
      <c r="D1" s="36"/>
      <c r="E1" s="36"/>
      <c r="F1" s="36"/>
      <c r="G1" s="36"/>
      <c r="H1" s="36"/>
      <c r="I1" s="36"/>
      <c r="J1" s="36"/>
      <c r="K1" s="36"/>
      <c r="L1" s="36"/>
      <c r="M1" s="10"/>
      <c r="N1" s="10"/>
      <c r="O1" s="10"/>
      <c r="P1" s="10"/>
      <c r="Q1" s="10"/>
      <c r="R1" s="10"/>
      <c r="S1" s="10"/>
    </row>
    <row r="2" spans="1:19" ht="14.25" x14ac:dyDescent="0.2">
      <c r="A2" s="11" t="s">
        <v>19</v>
      </c>
      <c r="B2" s="12" t="s">
        <v>20</v>
      </c>
      <c r="C2" s="12">
        <f>A3</f>
        <v>8</v>
      </c>
      <c r="D2" s="12">
        <f t="shared" ref="D2:J2" si="0">C2-1</f>
        <v>7</v>
      </c>
      <c r="E2" s="12">
        <f t="shared" si="0"/>
        <v>6</v>
      </c>
      <c r="F2" s="12">
        <f t="shared" si="0"/>
        <v>5</v>
      </c>
      <c r="G2" s="12">
        <f t="shared" si="0"/>
        <v>4</v>
      </c>
      <c r="H2" s="12">
        <f t="shared" si="0"/>
        <v>3</v>
      </c>
      <c r="I2" s="12">
        <f t="shared" si="0"/>
        <v>2</v>
      </c>
      <c r="J2" s="12">
        <f t="shared" si="0"/>
        <v>1</v>
      </c>
      <c r="K2" s="13"/>
      <c r="L2" s="13"/>
      <c r="M2" s="10"/>
      <c r="N2" s="10"/>
      <c r="O2" s="10"/>
      <c r="P2" s="10"/>
      <c r="Q2" s="10"/>
      <c r="R2" s="10"/>
      <c r="S2" s="10"/>
    </row>
    <row r="3" spans="1:19" ht="13.9" customHeight="1" x14ac:dyDescent="0.2">
      <c r="A3" s="37">
        <v>8</v>
      </c>
      <c r="B3" s="38" t="s">
        <v>21</v>
      </c>
      <c r="C3" s="44" t="s">
        <v>22</v>
      </c>
      <c r="D3" s="44" t="s">
        <v>23</v>
      </c>
      <c r="E3" s="44" t="s">
        <v>24</v>
      </c>
      <c r="F3" s="42" t="s">
        <v>25</v>
      </c>
      <c r="G3" s="42" t="s">
        <v>26</v>
      </c>
      <c r="H3" s="42" t="s">
        <v>27</v>
      </c>
      <c r="I3" s="42" t="s">
        <v>28</v>
      </c>
      <c r="J3" s="42" t="s">
        <v>29</v>
      </c>
      <c r="K3" s="38" t="s">
        <v>30</v>
      </c>
      <c r="L3" s="38" t="s">
        <v>31</v>
      </c>
      <c r="M3" s="10"/>
      <c r="N3" s="10"/>
      <c r="O3" s="10"/>
      <c r="P3" s="10"/>
      <c r="Q3" s="10"/>
      <c r="R3" s="10"/>
      <c r="S3" s="10"/>
    </row>
    <row r="4" spans="1:19" ht="14.25" x14ac:dyDescent="0.2">
      <c r="A4" s="37"/>
      <c r="B4" s="38"/>
      <c r="C4" s="44"/>
      <c r="D4" s="44"/>
      <c r="E4" s="44"/>
      <c r="F4" s="44"/>
      <c r="G4" s="44"/>
      <c r="H4" s="44"/>
      <c r="I4" s="44"/>
      <c r="J4" s="44"/>
      <c r="K4" s="38"/>
      <c r="L4" s="38"/>
      <c r="M4" s="10"/>
      <c r="N4" s="10"/>
      <c r="O4" s="10"/>
      <c r="P4" s="10"/>
      <c r="Q4" s="10"/>
      <c r="R4" s="10"/>
      <c r="S4" s="10"/>
    </row>
    <row r="5" spans="1:19" ht="14.25" x14ac:dyDescent="0.2">
      <c r="A5" s="14" t="s">
        <v>32</v>
      </c>
      <c r="B5" s="15">
        <f>SUMIF('Sprint Backlog'!C:C,"=Diogo",'Sprint Backlog'!D:D)</f>
        <v>5</v>
      </c>
      <c r="C5" s="16">
        <f t="shared" ref="C5:J5" si="1">B5-$B9</f>
        <v>4.375</v>
      </c>
      <c r="D5" s="16">
        <f t="shared" si="1"/>
        <v>3.75</v>
      </c>
      <c r="E5" s="16">
        <f t="shared" si="1"/>
        <v>3.125</v>
      </c>
      <c r="F5" s="16">
        <f t="shared" si="1"/>
        <v>2.5</v>
      </c>
      <c r="G5" s="16">
        <f t="shared" si="1"/>
        <v>1.875</v>
      </c>
      <c r="H5" s="16">
        <f t="shared" si="1"/>
        <v>1.25</v>
      </c>
      <c r="I5" s="16">
        <f t="shared" si="1"/>
        <v>0.625</v>
      </c>
      <c r="J5" s="16">
        <f t="shared" si="1"/>
        <v>0</v>
      </c>
      <c r="K5" s="16">
        <f>SUM(C5:J5)</f>
        <v>17.5</v>
      </c>
      <c r="L5" s="16">
        <f>K5/A$3</f>
        <v>2.1875</v>
      </c>
      <c r="M5" s="10"/>
      <c r="N5" s="10"/>
      <c r="O5" s="10"/>
      <c r="P5" s="10"/>
      <c r="Q5" s="10"/>
      <c r="R5" s="10"/>
      <c r="S5" s="10"/>
    </row>
    <row r="6" spans="1:19" ht="14.25" x14ac:dyDescent="0.2">
      <c r="A6" s="14" t="s">
        <v>33</v>
      </c>
      <c r="B6" s="15">
        <f>B5</f>
        <v>5</v>
      </c>
      <c r="C6" s="16">
        <f t="shared" ref="C6:J6" si="2">B6-C9</f>
        <v>4</v>
      </c>
      <c r="D6" s="16">
        <f t="shared" si="2"/>
        <v>2</v>
      </c>
      <c r="E6" s="16">
        <f t="shared" si="2"/>
        <v>0</v>
      </c>
      <c r="F6" s="16">
        <f t="shared" si="2"/>
        <v>-4</v>
      </c>
      <c r="G6" s="16">
        <f t="shared" si="2"/>
        <v>-5</v>
      </c>
      <c r="H6" s="16">
        <f t="shared" si="2"/>
        <v>-6</v>
      </c>
      <c r="I6" s="16">
        <f t="shared" si="2"/>
        <v>-7</v>
      </c>
      <c r="J6" s="16">
        <f t="shared" si="2"/>
        <v>-8</v>
      </c>
      <c r="K6" s="16">
        <f>SUM(C6:J6)</f>
        <v>-24</v>
      </c>
      <c r="L6" s="16">
        <f>K6/A$3</f>
        <v>-3</v>
      </c>
      <c r="M6" s="10"/>
      <c r="N6" s="10"/>
      <c r="O6" s="10"/>
      <c r="P6" s="10"/>
      <c r="Q6" s="10"/>
      <c r="R6" s="10"/>
      <c r="S6" s="10"/>
    </row>
    <row r="7" spans="1:19" ht="14.2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4.25" x14ac:dyDescent="0.2">
      <c r="A8" s="17" t="s">
        <v>3</v>
      </c>
      <c r="B8" s="18" t="s">
        <v>35</v>
      </c>
      <c r="C8" s="35" t="s">
        <v>51</v>
      </c>
      <c r="D8" s="35"/>
      <c r="E8" s="35"/>
      <c r="F8" s="35"/>
      <c r="G8" s="35"/>
      <c r="H8" s="35"/>
      <c r="I8" s="35"/>
      <c r="J8" s="35"/>
      <c r="K8" s="35"/>
      <c r="L8" s="35"/>
      <c r="M8" s="10"/>
      <c r="N8" s="10"/>
      <c r="O8" s="10"/>
      <c r="P8" s="10"/>
      <c r="Q8" s="10"/>
      <c r="R8" s="10"/>
      <c r="S8" s="10"/>
    </row>
    <row r="9" spans="1:19" ht="14.25" x14ac:dyDescent="0.2">
      <c r="A9" s="1" t="s">
        <v>37</v>
      </c>
      <c r="B9" s="19">
        <f>B5/A3</f>
        <v>0.625</v>
      </c>
      <c r="C9" s="19">
        <f t="shared" ref="C9:L9" si="3">SUM(C10:C13)</f>
        <v>1</v>
      </c>
      <c r="D9" s="19">
        <f t="shared" si="3"/>
        <v>2</v>
      </c>
      <c r="E9" s="19">
        <f t="shared" si="3"/>
        <v>2</v>
      </c>
      <c r="F9" s="19">
        <f t="shared" si="3"/>
        <v>4</v>
      </c>
      <c r="G9" s="19">
        <f t="shared" si="3"/>
        <v>1</v>
      </c>
      <c r="H9" s="19">
        <f t="shared" si="3"/>
        <v>1</v>
      </c>
      <c r="I9" s="19">
        <f t="shared" si="3"/>
        <v>1</v>
      </c>
      <c r="J9" s="19">
        <f t="shared" si="3"/>
        <v>1</v>
      </c>
      <c r="K9" s="19">
        <f t="shared" si="3"/>
        <v>13</v>
      </c>
      <c r="L9" s="19">
        <f t="shared" si="3"/>
        <v>1.625</v>
      </c>
      <c r="M9" s="10"/>
      <c r="N9" s="10"/>
      <c r="O9" s="10"/>
      <c r="P9" s="10"/>
      <c r="Q9" s="10"/>
      <c r="R9" s="10"/>
      <c r="S9" s="10"/>
    </row>
    <row r="10" spans="1:19" ht="23.85" customHeight="1" x14ac:dyDescent="0.2">
      <c r="A10" s="43" t="s">
        <v>39</v>
      </c>
      <c r="B10" s="43"/>
      <c r="C10" s="16">
        <v>1</v>
      </c>
      <c r="D10" s="16">
        <v>2</v>
      </c>
      <c r="E10" s="16"/>
      <c r="F10" s="16"/>
      <c r="G10" s="16"/>
      <c r="H10" s="16"/>
      <c r="I10" s="16"/>
      <c r="J10" s="16"/>
      <c r="K10" s="16">
        <f>SUM(C10:J10)</f>
        <v>3</v>
      </c>
      <c r="L10" s="16">
        <f>K10/A$3</f>
        <v>0.375</v>
      </c>
      <c r="M10" s="10"/>
      <c r="N10" s="43"/>
      <c r="O10" s="43"/>
      <c r="P10" s="10"/>
      <c r="Q10" s="10"/>
      <c r="R10" s="10"/>
      <c r="S10" s="10"/>
    </row>
    <row r="11" spans="1:19" ht="14.25" x14ac:dyDescent="0.2">
      <c r="A11" s="41" t="s">
        <v>14</v>
      </c>
      <c r="B11" s="41"/>
      <c r="C11" s="16"/>
      <c r="D11" s="16"/>
      <c r="E11" s="16">
        <v>2</v>
      </c>
      <c r="F11" s="16">
        <v>4</v>
      </c>
      <c r="G11" s="16">
        <v>1</v>
      </c>
      <c r="H11" s="16">
        <v>1</v>
      </c>
      <c r="I11" s="16">
        <v>1</v>
      </c>
      <c r="J11" s="16">
        <v>1</v>
      </c>
      <c r="K11" s="16">
        <f>SUM(C11:J11)</f>
        <v>10</v>
      </c>
      <c r="L11" s="16">
        <f>K11/A$3</f>
        <v>1.25</v>
      </c>
      <c r="M11" s="10"/>
      <c r="N11" s="41"/>
      <c r="O11" s="41"/>
      <c r="P11" s="10"/>
      <c r="Q11" s="10"/>
      <c r="R11" s="10"/>
      <c r="S11" s="10"/>
    </row>
    <row r="12" spans="1:19" ht="14.25" x14ac:dyDescent="0.2">
      <c r="A12" s="41" t="s">
        <v>38</v>
      </c>
      <c r="B12" s="41"/>
      <c r="C12" s="16"/>
      <c r="D12" s="16"/>
      <c r="E12" s="16"/>
      <c r="F12" s="16"/>
      <c r="G12" s="16"/>
      <c r="H12" s="16"/>
      <c r="I12" s="16"/>
      <c r="J12" s="16"/>
      <c r="K12" s="16">
        <f>SUM(C12:J12)</f>
        <v>0</v>
      </c>
      <c r="L12" s="16">
        <f>K12/A$3</f>
        <v>0</v>
      </c>
      <c r="M12" s="10"/>
      <c r="N12" s="41"/>
      <c r="O12" s="41"/>
      <c r="P12" s="10"/>
      <c r="Q12" s="10"/>
      <c r="R12" s="10"/>
      <c r="S12" s="10"/>
    </row>
    <row r="13" spans="1:19" ht="13.9" customHeight="1" x14ac:dyDescent="0.2">
      <c r="A13" s="42" t="s">
        <v>45</v>
      </c>
      <c r="B13" s="42"/>
      <c r="C13" s="16"/>
      <c r="D13" s="16"/>
      <c r="E13" s="16"/>
      <c r="F13" s="16"/>
      <c r="G13" s="16"/>
      <c r="H13" s="16"/>
      <c r="I13" s="16"/>
      <c r="J13" s="16"/>
      <c r="K13" s="16">
        <f>SUM(C13:J13)</f>
        <v>0</v>
      </c>
      <c r="L13" s="16">
        <f>K13/A$3</f>
        <v>0</v>
      </c>
      <c r="M13" s="10"/>
      <c r="N13" s="42"/>
      <c r="O13" s="42"/>
      <c r="P13" s="10"/>
      <c r="Q13" s="10"/>
      <c r="R13" s="10"/>
      <c r="S13" s="1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</mergeCells>
  <conditionalFormatting sqref="C10:L96">
    <cfRule type="expression" dxfId="38" priority="2">
      <formula>LEN(TRIM(C10))=0</formula>
    </cfRule>
  </conditionalFormatting>
  <conditionalFormatting sqref="C10:L96">
    <cfRule type="cellIs" dxfId="37" priority="3" operator="equal">
      <formula>0</formula>
    </cfRule>
  </conditionalFormatting>
  <conditionalFormatting sqref="C10:L96">
    <cfRule type="cellIs" dxfId="36" priority="4" operator="notEqual">
      <formula>0</formula>
    </cfRule>
  </conditionalFormatting>
  <conditionalFormatting sqref="A10:B96">
    <cfRule type="expression" dxfId="35" priority="5">
      <formula>LEN(TRIM(A10))=0</formula>
    </cfRule>
  </conditionalFormatting>
  <conditionalFormatting sqref="A10:B96">
    <cfRule type="notContainsText" dxfId="34" priority="6" operator="notContains" text="9875894754())("/>
  </conditionalFormatting>
  <conditionalFormatting sqref="N10:O13">
    <cfRule type="expression" dxfId="33" priority="7">
      <formula>LEN(TRIM(N10))=0</formula>
    </cfRule>
  </conditionalFormatting>
  <conditionalFormatting sqref="N10:O13">
    <cfRule type="notContainsText" dxfId="32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6"/>
      <c r="B1" s="36"/>
      <c r="C1" s="36" t="s">
        <v>48</v>
      </c>
      <c r="D1" s="36"/>
      <c r="E1" s="36"/>
      <c r="F1" s="36"/>
      <c r="G1" s="36"/>
      <c r="H1" s="36"/>
      <c r="I1" s="36"/>
      <c r="J1" s="36"/>
      <c r="K1" s="36"/>
      <c r="L1" s="36"/>
      <c r="M1" s="10"/>
      <c r="N1" s="10"/>
      <c r="O1" s="10"/>
      <c r="P1" s="10"/>
      <c r="Q1" s="10"/>
      <c r="R1" s="10"/>
      <c r="S1" s="10"/>
    </row>
    <row r="2" spans="1:19" ht="14.25" x14ac:dyDescent="0.2">
      <c r="A2" s="11" t="s">
        <v>19</v>
      </c>
      <c r="B2" s="12" t="s">
        <v>20</v>
      </c>
      <c r="C2" s="12">
        <f>A3</f>
        <v>8</v>
      </c>
      <c r="D2" s="12">
        <f t="shared" ref="D2:J2" si="0">C2-1</f>
        <v>7</v>
      </c>
      <c r="E2" s="12">
        <f t="shared" si="0"/>
        <v>6</v>
      </c>
      <c r="F2" s="12">
        <f t="shared" si="0"/>
        <v>5</v>
      </c>
      <c r="G2" s="12">
        <f t="shared" si="0"/>
        <v>4</v>
      </c>
      <c r="H2" s="12">
        <f t="shared" si="0"/>
        <v>3</v>
      </c>
      <c r="I2" s="12">
        <f t="shared" si="0"/>
        <v>2</v>
      </c>
      <c r="J2" s="12">
        <f t="shared" si="0"/>
        <v>1</v>
      </c>
      <c r="K2" s="13"/>
      <c r="L2" s="13"/>
      <c r="M2" s="10"/>
      <c r="N2" s="10"/>
      <c r="O2" s="10"/>
      <c r="P2" s="10"/>
      <c r="Q2" s="10"/>
      <c r="R2" s="10"/>
      <c r="S2" s="10"/>
    </row>
    <row r="3" spans="1:19" ht="13.9" customHeight="1" x14ac:dyDescent="0.2">
      <c r="A3" s="37">
        <v>8</v>
      </c>
      <c r="B3" s="38" t="s">
        <v>21</v>
      </c>
      <c r="C3" s="44" t="s">
        <v>22</v>
      </c>
      <c r="D3" s="44" t="s">
        <v>23</v>
      </c>
      <c r="E3" s="44" t="s">
        <v>24</v>
      </c>
      <c r="F3" s="42" t="s">
        <v>25</v>
      </c>
      <c r="G3" s="42" t="s">
        <v>26</v>
      </c>
      <c r="H3" s="42" t="s">
        <v>27</v>
      </c>
      <c r="I3" s="42" t="s">
        <v>28</v>
      </c>
      <c r="J3" s="42" t="s">
        <v>29</v>
      </c>
      <c r="K3" s="38" t="s">
        <v>30</v>
      </c>
      <c r="L3" s="38" t="s">
        <v>31</v>
      </c>
      <c r="M3" s="10"/>
      <c r="N3" s="10"/>
      <c r="O3" s="10"/>
      <c r="P3" s="10"/>
      <c r="Q3" s="10"/>
      <c r="R3" s="10"/>
      <c r="S3" s="10"/>
    </row>
    <row r="4" spans="1:19" ht="14.25" x14ac:dyDescent="0.2">
      <c r="A4" s="37"/>
      <c r="B4" s="38"/>
      <c r="C4" s="44"/>
      <c r="D4" s="44"/>
      <c r="E4" s="44"/>
      <c r="F4" s="44"/>
      <c r="G4" s="44"/>
      <c r="H4" s="44"/>
      <c r="I4" s="44"/>
      <c r="J4" s="44"/>
      <c r="K4" s="38"/>
      <c r="L4" s="38"/>
      <c r="M4" s="10"/>
      <c r="N4" s="10"/>
      <c r="O4" s="10"/>
      <c r="P4" s="10"/>
      <c r="Q4" s="10"/>
      <c r="R4" s="10"/>
      <c r="S4" s="10"/>
    </row>
    <row r="5" spans="1:19" ht="14.25" x14ac:dyDescent="0.2">
      <c r="A5" s="14" t="s">
        <v>32</v>
      </c>
      <c r="B5" s="15">
        <f>SUMIF('Sprint Backlog'!C:C,"=Ivo",'Sprint Backlog'!D:D)</f>
        <v>7</v>
      </c>
      <c r="C5" s="16">
        <f t="shared" ref="C5:J5" si="1">B5-$B9</f>
        <v>6.125</v>
      </c>
      <c r="D5" s="16">
        <f t="shared" si="1"/>
        <v>5.25</v>
      </c>
      <c r="E5" s="16">
        <f t="shared" si="1"/>
        <v>4.375</v>
      </c>
      <c r="F5" s="16">
        <f t="shared" si="1"/>
        <v>3.5</v>
      </c>
      <c r="G5" s="16">
        <f t="shared" si="1"/>
        <v>2.625</v>
      </c>
      <c r="H5" s="16">
        <f t="shared" si="1"/>
        <v>1.75</v>
      </c>
      <c r="I5" s="16">
        <f t="shared" si="1"/>
        <v>0.875</v>
      </c>
      <c r="J5" s="16">
        <f t="shared" si="1"/>
        <v>0</v>
      </c>
      <c r="K5" s="16">
        <f>SUM(C5:J5)</f>
        <v>24.5</v>
      </c>
      <c r="L5" s="16">
        <f>K5/A$3</f>
        <v>3.0625</v>
      </c>
      <c r="M5" s="10"/>
      <c r="N5" s="10"/>
      <c r="O5" s="10"/>
      <c r="P5" s="10"/>
      <c r="Q5" s="10"/>
      <c r="R5" s="10"/>
      <c r="S5" s="10"/>
    </row>
    <row r="6" spans="1:19" ht="14.25" x14ac:dyDescent="0.2">
      <c r="A6" s="14" t="s">
        <v>33</v>
      </c>
      <c r="B6" s="15">
        <f>B5</f>
        <v>7</v>
      </c>
      <c r="C6" s="16">
        <f t="shared" ref="C6:J6" si="2">B6-C9</f>
        <v>6</v>
      </c>
      <c r="D6" s="16">
        <f t="shared" si="2"/>
        <v>4</v>
      </c>
      <c r="E6" s="16">
        <f t="shared" si="2"/>
        <v>3</v>
      </c>
      <c r="F6" s="16">
        <f t="shared" si="2"/>
        <v>2</v>
      </c>
      <c r="G6" s="16">
        <f t="shared" si="2"/>
        <v>0</v>
      </c>
      <c r="H6" s="16">
        <f t="shared" si="2"/>
        <v>-2</v>
      </c>
      <c r="I6" s="16">
        <f t="shared" si="2"/>
        <v>-4</v>
      </c>
      <c r="J6" s="16">
        <f t="shared" si="2"/>
        <v>-6</v>
      </c>
      <c r="K6" s="16">
        <f>SUM(C6:J6)</f>
        <v>3</v>
      </c>
      <c r="L6" s="16">
        <f>K6/A$3</f>
        <v>0.375</v>
      </c>
      <c r="M6" s="10"/>
      <c r="N6" s="10"/>
      <c r="O6" s="10"/>
      <c r="P6" s="10"/>
      <c r="Q6" s="10"/>
      <c r="R6" s="10"/>
      <c r="S6" s="10"/>
    </row>
    <row r="7" spans="1:19" ht="14.2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4.25" x14ac:dyDescent="0.2">
      <c r="A8" s="17" t="s">
        <v>3</v>
      </c>
      <c r="B8" s="18" t="s">
        <v>35</v>
      </c>
      <c r="C8" s="35" t="s">
        <v>49</v>
      </c>
      <c r="D8" s="35"/>
      <c r="E8" s="35"/>
      <c r="F8" s="35"/>
      <c r="G8" s="35"/>
      <c r="H8" s="35"/>
      <c r="I8" s="35"/>
      <c r="J8" s="35"/>
      <c r="K8" s="35"/>
      <c r="L8" s="35"/>
      <c r="M8" s="10"/>
      <c r="N8" s="10"/>
      <c r="O8" s="10"/>
      <c r="P8" s="10"/>
      <c r="Q8" s="10"/>
      <c r="R8" s="10"/>
      <c r="S8" s="10"/>
    </row>
    <row r="9" spans="1:19" ht="14.25" x14ac:dyDescent="0.2">
      <c r="A9" s="1" t="s">
        <v>37</v>
      </c>
      <c r="B9" s="19">
        <f>B5/A3</f>
        <v>0.875</v>
      </c>
      <c r="C9" s="19">
        <f t="shared" ref="C9:L9" si="3">SUM(C10:C30)</f>
        <v>1</v>
      </c>
      <c r="D9" s="19">
        <f t="shared" si="3"/>
        <v>2</v>
      </c>
      <c r="E9" s="19">
        <f t="shared" si="3"/>
        <v>1</v>
      </c>
      <c r="F9" s="19">
        <f t="shared" si="3"/>
        <v>1</v>
      </c>
      <c r="G9" s="19">
        <f t="shared" si="3"/>
        <v>2</v>
      </c>
      <c r="H9" s="19">
        <f t="shared" si="3"/>
        <v>2</v>
      </c>
      <c r="I9" s="19">
        <f t="shared" si="3"/>
        <v>2</v>
      </c>
      <c r="J9" s="19">
        <f t="shared" si="3"/>
        <v>2</v>
      </c>
      <c r="K9" s="19">
        <f t="shared" si="3"/>
        <v>13</v>
      </c>
      <c r="L9" s="19">
        <f t="shared" si="3"/>
        <v>1.625</v>
      </c>
      <c r="M9" s="10"/>
      <c r="N9" s="10"/>
      <c r="O9" s="10"/>
      <c r="P9" s="10"/>
      <c r="Q9" s="10"/>
      <c r="R9" s="10"/>
      <c r="S9" s="10"/>
    </row>
    <row r="10" spans="1:19" ht="23.85" customHeight="1" x14ac:dyDescent="0.2">
      <c r="A10" s="43" t="s">
        <v>39</v>
      </c>
      <c r="B10" s="43"/>
      <c r="C10" s="16">
        <v>1</v>
      </c>
      <c r="D10" s="16">
        <v>2</v>
      </c>
      <c r="E10" s="16"/>
      <c r="F10" s="16"/>
      <c r="G10" s="16"/>
      <c r="H10" s="16"/>
      <c r="I10" s="16"/>
      <c r="J10" s="16"/>
      <c r="K10" s="16">
        <f>SUM(C10:J10)</f>
        <v>3</v>
      </c>
      <c r="L10" s="16">
        <f>K10/A$3</f>
        <v>0.375</v>
      </c>
      <c r="M10" s="10"/>
      <c r="N10" s="10"/>
      <c r="O10" s="10"/>
      <c r="P10" s="10"/>
      <c r="Q10" s="10"/>
      <c r="R10" s="10"/>
      <c r="S10" s="10"/>
    </row>
    <row r="11" spans="1:19" ht="14.25" x14ac:dyDescent="0.2">
      <c r="A11" s="41" t="s">
        <v>14</v>
      </c>
      <c r="B11" s="41"/>
      <c r="C11" s="16"/>
      <c r="D11" s="16"/>
      <c r="E11" s="16"/>
      <c r="F11" s="16"/>
      <c r="G11" s="16"/>
      <c r="H11" s="16"/>
      <c r="I11" s="16"/>
      <c r="J11" s="16"/>
      <c r="K11" s="16">
        <f>SUM(C11:J11)</f>
        <v>0</v>
      </c>
      <c r="L11" s="16">
        <f>K11/A$3</f>
        <v>0</v>
      </c>
      <c r="M11" s="10"/>
      <c r="N11" s="10"/>
      <c r="O11" s="10"/>
      <c r="P11" s="10"/>
      <c r="Q11" s="10"/>
      <c r="R11" s="10"/>
      <c r="S11" s="10"/>
    </row>
    <row r="12" spans="1:19" ht="14.25" x14ac:dyDescent="0.2">
      <c r="A12" s="41" t="s">
        <v>38</v>
      </c>
      <c r="B12" s="41"/>
      <c r="C12" s="16"/>
      <c r="D12" s="16"/>
      <c r="E12" s="16">
        <v>1</v>
      </c>
      <c r="F12" s="16">
        <v>1</v>
      </c>
      <c r="G12" s="16">
        <v>2</v>
      </c>
      <c r="H12" s="16">
        <v>2</v>
      </c>
      <c r="I12" s="16">
        <v>2</v>
      </c>
      <c r="J12" s="16">
        <v>2</v>
      </c>
      <c r="K12" s="16">
        <f>SUM(C12:J12)</f>
        <v>10</v>
      </c>
      <c r="L12" s="16">
        <f>K12/A$3</f>
        <v>1.25</v>
      </c>
      <c r="M12" s="10"/>
      <c r="N12" s="10"/>
      <c r="O12" s="10"/>
      <c r="P12" s="10"/>
      <c r="Q12" s="10"/>
      <c r="R12" s="10"/>
      <c r="S12" s="10"/>
    </row>
    <row r="13" spans="1:19" ht="13.9" customHeight="1" x14ac:dyDescent="0.2">
      <c r="A13" s="42" t="s">
        <v>45</v>
      </c>
      <c r="B13" s="42"/>
      <c r="C13" s="16"/>
      <c r="D13" s="16"/>
      <c r="E13" s="16"/>
      <c r="F13" s="16"/>
      <c r="G13" s="16"/>
      <c r="H13" s="16"/>
      <c r="I13" s="16"/>
      <c r="J13" s="16"/>
      <c r="K13" s="16">
        <f>SUM(C13:J13)</f>
        <v>0</v>
      </c>
      <c r="L13" s="16">
        <f>K13/A$3</f>
        <v>0</v>
      </c>
      <c r="M13" s="10"/>
      <c r="N13" s="10"/>
      <c r="O13" s="10"/>
      <c r="P13" s="10"/>
      <c r="Q13" s="10"/>
      <c r="R13" s="10"/>
      <c r="S13" s="1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4:L96 K10:L13">
    <cfRule type="expression" dxfId="31" priority="7">
      <formula>LEN(TRIM(C10))=0</formula>
    </cfRule>
  </conditionalFormatting>
  <conditionalFormatting sqref="C14:L96 K10:L13">
    <cfRule type="cellIs" dxfId="30" priority="8" operator="equal">
      <formula>0</formula>
    </cfRule>
  </conditionalFormatting>
  <conditionalFormatting sqref="C14:L96 K10:L13">
    <cfRule type="cellIs" dxfId="29" priority="9" operator="notEqual">
      <formula>0</formula>
    </cfRule>
  </conditionalFormatting>
  <conditionalFormatting sqref="A14:B96">
    <cfRule type="expression" dxfId="28" priority="10">
      <formula>LEN(TRIM(A14))=0</formula>
    </cfRule>
  </conditionalFormatting>
  <conditionalFormatting sqref="A14:B96">
    <cfRule type="notContainsText" dxfId="27" priority="11" operator="notContains" text="9875894754())("/>
  </conditionalFormatting>
  <conditionalFormatting sqref="C10:J13">
    <cfRule type="expression" dxfId="26" priority="3">
      <formula>LEN(TRIM(C10))=0</formula>
    </cfRule>
  </conditionalFormatting>
  <conditionalFormatting sqref="C10:J13">
    <cfRule type="cellIs" dxfId="25" priority="4" operator="equal">
      <formula>0</formula>
    </cfRule>
  </conditionalFormatting>
  <conditionalFormatting sqref="C10:J13">
    <cfRule type="cellIs" dxfId="24" priority="5" operator="notEqual">
      <formula>0</formula>
    </cfRule>
  </conditionalFormatting>
  <conditionalFormatting sqref="A10:B13">
    <cfRule type="expression" dxfId="23" priority="1">
      <formula>LEN(TRIM(A10))=0</formula>
    </cfRule>
  </conditionalFormatting>
  <conditionalFormatting sqref="A10:B13">
    <cfRule type="notContainsText" dxfId="22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9" sqref="B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6"/>
      <c r="B1" s="36"/>
      <c r="C1" s="36" t="s">
        <v>46</v>
      </c>
      <c r="D1" s="36"/>
      <c r="E1" s="36"/>
      <c r="F1" s="36"/>
      <c r="G1" s="36"/>
      <c r="H1" s="36"/>
      <c r="I1" s="36"/>
      <c r="J1" s="36"/>
      <c r="K1" s="36"/>
      <c r="L1" s="36"/>
      <c r="M1" s="10"/>
      <c r="N1" s="10"/>
      <c r="O1" s="10"/>
      <c r="P1" s="10"/>
      <c r="Q1" s="10"/>
      <c r="R1" s="10"/>
      <c r="S1" s="10"/>
    </row>
    <row r="2" spans="1:19" ht="14.25" x14ac:dyDescent="0.2">
      <c r="A2" s="11" t="s">
        <v>19</v>
      </c>
      <c r="B2" s="12" t="s">
        <v>20</v>
      </c>
      <c r="C2" s="12">
        <f>A3</f>
        <v>8</v>
      </c>
      <c r="D2" s="12">
        <f t="shared" ref="D2:J2" si="0">C2-1</f>
        <v>7</v>
      </c>
      <c r="E2" s="12">
        <f t="shared" si="0"/>
        <v>6</v>
      </c>
      <c r="F2" s="12">
        <f t="shared" si="0"/>
        <v>5</v>
      </c>
      <c r="G2" s="12">
        <f t="shared" si="0"/>
        <v>4</v>
      </c>
      <c r="H2" s="12">
        <f t="shared" si="0"/>
        <v>3</v>
      </c>
      <c r="I2" s="12">
        <f t="shared" si="0"/>
        <v>2</v>
      </c>
      <c r="J2" s="12">
        <f t="shared" si="0"/>
        <v>1</v>
      </c>
      <c r="K2" s="13"/>
      <c r="L2" s="13"/>
      <c r="M2" s="10"/>
      <c r="N2" s="10"/>
      <c r="O2" s="10"/>
      <c r="P2" s="10"/>
      <c r="Q2" s="10"/>
      <c r="R2" s="10"/>
      <c r="S2" s="10"/>
    </row>
    <row r="3" spans="1:19" ht="13.9" customHeight="1" x14ac:dyDescent="0.2">
      <c r="A3" s="37">
        <v>8</v>
      </c>
      <c r="B3" s="38" t="s">
        <v>21</v>
      </c>
      <c r="C3" s="44" t="s">
        <v>22</v>
      </c>
      <c r="D3" s="44" t="s">
        <v>23</v>
      </c>
      <c r="E3" s="44" t="s">
        <v>24</v>
      </c>
      <c r="F3" s="42" t="s">
        <v>25</v>
      </c>
      <c r="G3" s="42" t="s">
        <v>26</v>
      </c>
      <c r="H3" s="42" t="s">
        <v>27</v>
      </c>
      <c r="I3" s="42" t="s">
        <v>28</v>
      </c>
      <c r="J3" s="42" t="s">
        <v>29</v>
      </c>
      <c r="K3" s="38" t="s">
        <v>30</v>
      </c>
      <c r="L3" s="38" t="s">
        <v>31</v>
      </c>
      <c r="M3" s="10"/>
      <c r="N3" s="10"/>
      <c r="O3" s="10"/>
      <c r="P3" s="10"/>
      <c r="Q3" s="10"/>
      <c r="R3" s="10"/>
      <c r="S3" s="10"/>
    </row>
    <row r="4" spans="1:19" ht="14.25" x14ac:dyDescent="0.2">
      <c r="A4" s="37"/>
      <c r="B4" s="38"/>
      <c r="C4" s="44"/>
      <c r="D4" s="44"/>
      <c r="E4" s="44"/>
      <c r="F4" s="44"/>
      <c r="G4" s="44"/>
      <c r="H4" s="44"/>
      <c r="I4" s="44"/>
      <c r="J4" s="44"/>
      <c r="K4" s="38"/>
      <c r="L4" s="38"/>
      <c r="M4" s="10"/>
      <c r="N4" s="10"/>
      <c r="O4" s="10"/>
      <c r="P4" s="10"/>
      <c r="Q4" s="10"/>
      <c r="R4" s="10"/>
      <c r="S4" s="10"/>
    </row>
    <row r="5" spans="1:19" ht="14.25" x14ac:dyDescent="0.2">
      <c r="A5" s="14" t="s">
        <v>32</v>
      </c>
      <c r="B5" s="15">
        <f>SUMIF('Sprint Backlog'!C:C,"=Izaquiel",'Sprint Backlog'!D:D)</f>
        <v>5</v>
      </c>
      <c r="C5" s="16">
        <f t="shared" ref="C5:J5" si="1">B5-$B9</f>
        <v>4.375</v>
      </c>
      <c r="D5" s="16">
        <f t="shared" si="1"/>
        <v>3.75</v>
      </c>
      <c r="E5" s="16">
        <f t="shared" si="1"/>
        <v>3.125</v>
      </c>
      <c r="F5" s="16">
        <f t="shared" si="1"/>
        <v>2.5</v>
      </c>
      <c r="G5" s="16">
        <f t="shared" si="1"/>
        <v>1.875</v>
      </c>
      <c r="H5" s="16">
        <f t="shared" si="1"/>
        <v>1.25</v>
      </c>
      <c r="I5" s="16">
        <f t="shared" si="1"/>
        <v>0.625</v>
      </c>
      <c r="J5" s="16">
        <f t="shared" si="1"/>
        <v>0</v>
      </c>
      <c r="K5" s="16">
        <f>SUM(C5:J5)</f>
        <v>17.5</v>
      </c>
      <c r="L5" s="16">
        <f>K5/A$3</f>
        <v>2.1875</v>
      </c>
      <c r="M5" s="10"/>
      <c r="N5" s="10"/>
      <c r="O5" s="10"/>
      <c r="P5" s="10"/>
      <c r="Q5" s="10"/>
      <c r="R5" s="10"/>
      <c r="S5" s="10"/>
    </row>
    <row r="6" spans="1:19" ht="14.25" x14ac:dyDescent="0.2">
      <c r="A6" s="14" t="s">
        <v>33</v>
      </c>
      <c r="B6" s="15">
        <f>B5</f>
        <v>5</v>
      </c>
      <c r="C6" s="16">
        <f t="shared" ref="C6:J6" si="2">B6-C9</f>
        <v>4</v>
      </c>
      <c r="D6" s="16">
        <f t="shared" si="2"/>
        <v>2</v>
      </c>
      <c r="E6" s="16">
        <f t="shared" si="2"/>
        <v>0</v>
      </c>
      <c r="F6" s="16">
        <f t="shared" si="2"/>
        <v>-2</v>
      </c>
      <c r="G6" s="16">
        <f t="shared" si="2"/>
        <v>-3</v>
      </c>
      <c r="H6" s="16">
        <f t="shared" si="2"/>
        <v>-4</v>
      </c>
      <c r="I6" s="16">
        <f t="shared" si="2"/>
        <v>-6</v>
      </c>
      <c r="J6" s="16">
        <f t="shared" si="2"/>
        <v>-8</v>
      </c>
      <c r="K6" s="16">
        <f>SUM(C6:J6)</f>
        <v>-17</v>
      </c>
      <c r="L6" s="16">
        <f>K6/A$3</f>
        <v>-2.125</v>
      </c>
      <c r="M6" s="10"/>
      <c r="N6" s="10"/>
      <c r="O6" s="10"/>
      <c r="P6" s="10"/>
      <c r="Q6" s="10"/>
      <c r="R6" s="10"/>
      <c r="S6" s="10"/>
    </row>
    <row r="7" spans="1:19" ht="14.2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4.25" x14ac:dyDescent="0.2">
      <c r="A8" s="17" t="s">
        <v>3</v>
      </c>
      <c r="B8" s="18" t="s">
        <v>35</v>
      </c>
      <c r="C8" s="35" t="s">
        <v>47</v>
      </c>
      <c r="D8" s="35"/>
      <c r="E8" s="35"/>
      <c r="F8" s="35"/>
      <c r="G8" s="35"/>
      <c r="H8" s="35"/>
      <c r="I8" s="35"/>
      <c r="J8" s="35"/>
      <c r="K8" s="35"/>
      <c r="L8" s="35"/>
      <c r="M8" s="10"/>
      <c r="N8" s="10"/>
      <c r="O8" s="10"/>
      <c r="P8" s="10"/>
      <c r="Q8" s="10"/>
      <c r="R8" s="10"/>
      <c r="S8" s="10"/>
    </row>
    <row r="9" spans="1:19" ht="14.25" x14ac:dyDescent="0.2">
      <c r="A9" s="1" t="s">
        <v>37</v>
      </c>
      <c r="B9" s="19">
        <f>B5/A3</f>
        <v>0.625</v>
      </c>
      <c r="C9" s="19">
        <f t="shared" ref="C9:L9" si="3">SUM(C10:C30)</f>
        <v>1</v>
      </c>
      <c r="D9" s="19">
        <f t="shared" si="3"/>
        <v>2</v>
      </c>
      <c r="E9" s="19">
        <f t="shared" si="3"/>
        <v>2</v>
      </c>
      <c r="F9" s="19">
        <f t="shared" si="3"/>
        <v>2</v>
      </c>
      <c r="G9" s="19">
        <f t="shared" si="3"/>
        <v>1</v>
      </c>
      <c r="H9" s="19">
        <f t="shared" si="3"/>
        <v>1</v>
      </c>
      <c r="I9" s="19">
        <f t="shared" si="3"/>
        <v>2</v>
      </c>
      <c r="J9" s="19">
        <f t="shared" si="3"/>
        <v>2</v>
      </c>
      <c r="K9" s="19">
        <f t="shared" si="3"/>
        <v>13</v>
      </c>
      <c r="L9" s="19">
        <f t="shared" si="3"/>
        <v>1.625</v>
      </c>
      <c r="M9" s="10"/>
      <c r="N9" s="10"/>
      <c r="O9" s="10"/>
      <c r="P9" s="10"/>
      <c r="Q9" s="10"/>
      <c r="R9" s="10"/>
      <c r="S9" s="10"/>
    </row>
    <row r="10" spans="1:19" ht="23.85" customHeight="1" x14ac:dyDescent="0.2">
      <c r="A10" s="45" t="s">
        <v>11</v>
      </c>
      <c r="B10" s="46"/>
      <c r="C10" s="16">
        <v>1</v>
      </c>
      <c r="D10" s="16">
        <v>2</v>
      </c>
      <c r="E10" s="16"/>
      <c r="F10" s="16"/>
      <c r="G10" s="16"/>
      <c r="H10" s="16"/>
      <c r="I10" s="16"/>
      <c r="J10" s="16"/>
      <c r="K10" s="16">
        <f>SUM(C10:J10)</f>
        <v>3</v>
      </c>
      <c r="L10" s="16">
        <f>K10/A$3</f>
        <v>0.375</v>
      </c>
      <c r="M10" s="10"/>
      <c r="N10" s="10"/>
      <c r="O10" s="10"/>
      <c r="P10" s="10"/>
      <c r="Q10" s="10"/>
      <c r="R10" s="10"/>
      <c r="S10" s="10"/>
    </row>
    <row r="11" spans="1:19" ht="14.25" x14ac:dyDescent="0.2">
      <c r="A11" s="47" t="s">
        <v>14</v>
      </c>
      <c r="B11" s="48"/>
      <c r="C11" s="16"/>
      <c r="D11" s="16"/>
      <c r="E11" s="16"/>
      <c r="F11" s="16"/>
      <c r="G11" s="16"/>
      <c r="H11" s="16"/>
      <c r="I11" s="16"/>
      <c r="J11" s="16"/>
      <c r="K11" s="16">
        <f>SUM(C11:J11)</f>
        <v>0</v>
      </c>
      <c r="L11" s="16">
        <f>K11/A$3</f>
        <v>0</v>
      </c>
      <c r="M11" s="10"/>
      <c r="N11" s="10"/>
      <c r="O11" s="10"/>
      <c r="P11" s="10"/>
      <c r="Q11" s="10"/>
      <c r="R11" s="10"/>
      <c r="S11" s="10"/>
    </row>
    <row r="12" spans="1:19" ht="14.25" x14ac:dyDescent="0.2">
      <c r="A12" s="47" t="s">
        <v>38</v>
      </c>
      <c r="B12" s="48"/>
      <c r="C12" s="16"/>
      <c r="D12" s="16"/>
      <c r="E12" s="16"/>
      <c r="F12" s="16"/>
      <c r="G12" s="16"/>
      <c r="H12" s="16"/>
      <c r="I12" s="16"/>
      <c r="J12" s="16"/>
      <c r="K12" s="16">
        <f>SUM(C12:J12)</f>
        <v>0</v>
      </c>
      <c r="L12" s="16">
        <f>K12/A$3</f>
        <v>0</v>
      </c>
      <c r="M12" s="10"/>
      <c r="N12" s="10"/>
      <c r="O12" s="10"/>
      <c r="P12" s="10"/>
      <c r="Q12" s="10"/>
      <c r="R12" s="10"/>
      <c r="S12" s="10"/>
    </row>
    <row r="13" spans="1:19" ht="13.9" customHeight="1" x14ac:dyDescent="0.2">
      <c r="A13" s="45" t="s">
        <v>17</v>
      </c>
      <c r="B13" s="46"/>
      <c r="C13" s="16"/>
      <c r="D13" s="16"/>
      <c r="E13" s="16">
        <v>2</v>
      </c>
      <c r="F13" s="16">
        <v>2</v>
      </c>
      <c r="G13" s="16">
        <v>1</v>
      </c>
      <c r="H13" s="16">
        <v>1</v>
      </c>
      <c r="I13" s="16">
        <v>2</v>
      </c>
      <c r="J13" s="16">
        <v>2</v>
      </c>
      <c r="K13" s="16">
        <f>SUM(C13:J13)</f>
        <v>10</v>
      </c>
      <c r="L13" s="16">
        <f>K13/A$3</f>
        <v>1.25</v>
      </c>
      <c r="M13" s="10"/>
      <c r="N13" s="10"/>
      <c r="O13" s="10"/>
      <c r="P13" s="10"/>
      <c r="Q13" s="10"/>
      <c r="R13" s="10"/>
      <c r="S13" s="10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4:L96 K10:L13">
    <cfRule type="expression" dxfId="21" priority="5">
      <formula>LEN(TRIM(C10))=0</formula>
    </cfRule>
  </conditionalFormatting>
  <conditionalFormatting sqref="C14:L96 K10:L13">
    <cfRule type="cellIs" dxfId="20" priority="6" operator="equal">
      <formula>0</formula>
    </cfRule>
  </conditionalFormatting>
  <conditionalFormatting sqref="C14:L96 K10:L13">
    <cfRule type="cellIs" dxfId="19" priority="7" operator="notEqual">
      <formula>0</formula>
    </cfRule>
  </conditionalFormatting>
  <conditionalFormatting sqref="A10:B96">
    <cfRule type="expression" dxfId="18" priority="8">
      <formula>LEN(TRIM(A10))=0</formula>
    </cfRule>
  </conditionalFormatting>
  <conditionalFormatting sqref="A10:B96">
    <cfRule type="notContainsText" dxfId="17" priority="9" operator="notContains" text="9875894754())("/>
  </conditionalFormatting>
  <conditionalFormatting sqref="C10:J13">
    <cfRule type="expression" dxfId="16" priority="1">
      <formula>LEN(TRIM(C10))=0</formula>
    </cfRule>
  </conditionalFormatting>
  <conditionalFormatting sqref="C10:J13">
    <cfRule type="cellIs" dxfId="15" priority="2" operator="equal">
      <formula>0</formula>
    </cfRule>
  </conditionalFormatting>
  <conditionalFormatting sqref="C10:J13">
    <cfRule type="cellIs" dxfId="14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2016-09-21T00:03:50Z</dcterms:modified>
  <dc:language>pt-BR</dc:language>
</cp:coreProperties>
</file>