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zaquiel\Desktop\PDS\Sprint 2\"/>
    </mc:Choice>
  </mc:AlternateContent>
  <bookViews>
    <workbookView xWindow="0" yWindow="0" windowWidth="16380" windowHeight="8190" tabRatio="990"/>
  </bookViews>
  <sheets>
    <sheet name="Product Backlog" sheetId="1" r:id="rId1"/>
    <sheet name="Product Burndown" sheetId="2" r:id="rId2"/>
    <sheet name="Lista de tarefas" sheetId="3" r:id="rId3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6" i="1" l="1"/>
  <c r="D26" i="1"/>
  <c r="C9" i="2" l="1"/>
  <c r="L9" i="2" l="1"/>
  <c r="K9" i="2"/>
  <c r="J9" i="2"/>
  <c r="I9" i="2"/>
  <c r="H9" i="2"/>
  <c r="G9" i="2"/>
  <c r="F9" i="2"/>
  <c r="E9" i="2"/>
  <c r="D9" i="2"/>
  <c r="B6" i="2"/>
  <c r="E5" i="2"/>
  <c r="F5" i="2" s="1"/>
  <c r="G5" i="2" s="1"/>
  <c r="H5" i="2" s="1"/>
  <c r="I5" i="2" s="1"/>
  <c r="J5" i="2" s="1"/>
  <c r="K5" i="2" s="1"/>
  <c r="L5" i="2" s="1"/>
  <c r="D5" i="2"/>
  <c r="C5" i="2"/>
  <c r="C6" i="2" l="1"/>
  <c r="D6" i="2" s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<sst xmlns="http://schemas.openxmlformats.org/spreadsheetml/2006/main" count="68" uniqueCount="67">
  <si>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</si>
  <si>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</si>
  <si>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</si>
  <si>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</si>
  <si>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</si>
  <si>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</si>
  <si>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</si>
  <si>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</si>
  <si>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Médio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</si>
  <si>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</si>
  <si>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</si>
  <si>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</si>
  <si>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</si>
  <si>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</si>
  <si>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</si>
  <si>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</si>
  <si>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</si>
  <si>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</si>
  <si>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</si>
  <si>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</si>
  <si>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</si>
  <si>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</si>
  <si>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</si>
  <si>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</si>
  <si>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</si>
  <si>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</si>
  <si>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</si>
  <si>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</si>
  <si>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</si>
  <si>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</si>
  <si>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</si>
  <si>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</si>
  <si>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</si>
  <si>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</si>
  <si>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</si>
  <si>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</si>
  <si>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</si>
  <si>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</si>
  <si>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</si>
  <si>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</si>
  <si>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Criação de telas</t>
  </si>
  <si>
    <t>Implementar parte gráfica do sistema.</t>
  </si>
  <si>
    <t>Cadastro paciente</t>
  </si>
  <si>
    <t>Cadastro funcionario</t>
  </si>
  <si>
    <t>Agendamento</t>
  </si>
  <si>
    <t>Prontuario</t>
  </si>
  <si>
    <t>Busca paciente</t>
  </si>
  <si>
    <t>Busca funcionario</t>
  </si>
  <si>
    <t>Menu</t>
  </si>
  <si>
    <t>Cadastro de paciente</t>
  </si>
  <si>
    <t>Implementar parte funcional do cadastro de paciente</t>
  </si>
  <si>
    <t>Criação Classe Pessoa</t>
  </si>
  <si>
    <t>Criação Classe Paciente</t>
  </si>
  <si>
    <t>Programar métodos</t>
  </si>
  <si>
    <t>Criação Classe Prontuário</t>
  </si>
  <si>
    <t>Levantamento de requisitos</t>
  </si>
  <si>
    <t>Documentação de requisitos</t>
  </si>
  <si>
    <t>Diagramação de caso de uso</t>
  </si>
  <si>
    <t>Diagrama de classe</t>
  </si>
  <si>
    <t>Funcionalidades que o sistema deve oferecer ao usuário.</t>
  </si>
  <si>
    <t>Documentar todos os requisitos do sistema</t>
  </si>
  <si>
    <t>Criação do diagrama de caso de uso</t>
  </si>
  <si>
    <t>Criação do diagrama de classe</t>
  </si>
  <si>
    <t>Listar todos os requisitos do sistema</t>
  </si>
  <si>
    <t xml:space="preserve">Definição de requisitos funcionais e não-funcionais </t>
  </si>
  <si>
    <t>Identificação de classes do sistema e seus relacionamentos</t>
  </si>
  <si>
    <t xml:space="preserve">Criar atores e seus comportamentos no sistema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</si>
</sst>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6" x14ac:knownFonts="1">
    <font>
      <sz val="10"/>
      <color rgb="FF000000"/>
      <name val="Arial"/>
      <family val="2"/>
      <charset val="1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2"/>
      <name val="Cambria"/>
      <family val="1"/>
      <charset val="1"/>
    </font>
    <font>
      <sz val="14"/>
      <color rgb="FF000000"/>
      <name val="Cambria"/>
      <family val="1"/>
      <charset val="1"/>
    </font>
    <font>
      <sz val="14"/>
      <name val="Cambria"/>
      <family val="1"/>
      <charset val="1"/>
    </font>
    <font>
      <sz val="10"/>
      <name val="Cambria"/>
      <family val="1"/>
    </font>
    <font>
      <sz val="14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DBEEF4"/>
        <bgColor rgb="FFCCFFFF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FFFF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2" fillId="0" borderId="0" xfId="0" applyFont="1"/>
    <xf numFmtId="1" fontId="9" fillId="6" borderId="6" xfId="0" applyNumberFormat="1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" fontId="4" fillId="7" borderId="2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7" fillId="5" borderId="2" xfId="0" applyFont="1" applyFill="1" applyBorder="1" applyAlignment="1">
      <alignment horizontal="center" vertical="center"/>
    </xf>
    <xf numFmtId="0" fontId="2" fillId="0" borderId="0" xfId="0" applyFont="1" applyAlignment="1"/>
    <xf numFmtId="0" fontId="6" fillId="8" borderId="2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Font="1"/>
    <xf numFmtId="2" fontId="6" fillId="8" borderId="2" xfId="0" applyNumberFormat="1" applyFont="1" applyFill="1" applyBorder="1" applyAlignment="1">
      <alignment horizontal="center" vertical="center"/>
    </xf>
    <xf numFmtId="2" fontId="6" fillId="10" borderId="2" xfId="0" applyNumberFormat="1" applyFont="1" applyFill="1" applyBorder="1" applyAlignment="1">
      <alignment horizontal="center" vertical="center"/>
    </xf>
    <xf numFmtId="2" fontId="4" fillId="11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/>
    </xf>
    <xf numFmtId="2" fontId="14" fillId="0" borderId="2" xfId="0" applyNumberFormat="1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Ideal</c:v>
          </c:tx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v>Real</c:v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Burndown'!$B$6:$L$6</c:f>
              <c:numCache>
                <c:formatCode>#,##0.00</c:formatCode>
                <c:ptCount val="11"/>
                <c:pt idx="0" formatCode="General">
                  <c:v>500</c:v>
                </c:pt>
                <c:pt idx="1">
                  <c:v>461</c:v>
                </c:pt>
                <c:pt idx="2">
                  <c:v>425</c:v>
                </c:pt>
                <c:pt idx="3">
                  <c:v>425</c:v>
                </c:pt>
                <c:pt idx="4">
                  <c:v>425</c:v>
                </c:pt>
                <c:pt idx="5">
                  <c:v>425</c:v>
                </c:pt>
                <c:pt idx="6">
                  <c:v>425</c:v>
                </c:pt>
                <c:pt idx="7">
                  <c:v>425</c:v>
                </c:pt>
                <c:pt idx="8">
                  <c:v>425</c:v>
                </c:pt>
                <c:pt idx="9">
                  <c:v>425</c:v>
                </c:pt>
                <c:pt idx="10">
                  <c:v>425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29500544"/>
        <c:axId val="129497016"/>
      </c:lineChart>
      <c:catAx>
        <c:axId val="12950054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29497016"/>
        <c:crosses val="autoZero"/>
        <c:auto val="1"/>
        <c:lblAlgn val="ctr"/>
        <c:lblOffset val="100"/>
        <c:noMultiLvlLbl val="1"/>
      </c:catAx>
      <c:valAx>
        <c:axId val="129497016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29500544"/>
        <c:crossesAt val="1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69"/>
  <sheetViews>
    <sheetView showGridLines="0" tabSelected="1" zoomScale="85" zoomScaleNormal="85" workbookViewId="0">
      <selection activeCell="D21" sqref="D21:F21"/>
    </sheetView>
  </sheetViews>
  <sheetFormatPr defaultRowHeight="12.75" x14ac:dyDescent="0.2"/>
  <cols>
    <col min="1" max="1" width="34.42578125"/>
    <col min="2" max="2" width="53.140625"/>
    <col min="3" max="3" width="54.28515625" bestFit="1" customWidth="1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42" t="s">
        <v>0</v>
      </c>
      <c r="B1" s="42"/>
      <c r="C1" s="42"/>
      <c r="D1" s="42"/>
      <c r="E1" s="42"/>
      <c r="F1" s="4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.2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4.25" x14ac:dyDescent="0.2">
      <c r="A3" s="3" t="s">
        <v>7</v>
      </c>
      <c r="B3" s="3"/>
      <c r="C3" s="3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4.25" customHeight="1" x14ac:dyDescent="0.2">
      <c r="A4" s="31" t="s">
        <v>55</v>
      </c>
      <c r="B4" s="33" t="s">
        <v>59</v>
      </c>
      <c r="C4" s="34" t="s">
        <v>63</v>
      </c>
      <c r="D4" s="35">
        <v>9</v>
      </c>
      <c r="E4" s="35">
        <v>9</v>
      </c>
      <c r="F4" s="30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8" x14ac:dyDescent="0.2">
      <c r="A5" s="31" t="s">
        <v>56</v>
      </c>
      <c r="B5" s="33" t="s">
        <v>60</v>
      </c>
      <c r="C5" s="34" t="s">
        <v>64</v>
      </c>
      <c r="D5" s="35">
        <v>10</v>
      </c>
      <c r="E5" s="35">
        <v>10</v>
      </c>
      <c r="F5" s="30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8" x14ac:dyDescent="0.2">
      <c r="A6" s="31" t="s">
        <v>57</v>
      </c>
      <c r="B6" s="33" t="s">
        <v>61</v>
      </c>
      <c r="C6" s="34" t="s">
        <v>66</v>
      </c>
      <c r="D6" s="35">
        <v>10</v>
      </c>
      <c r="E6" s="35">
        <v>10</v>
      </c>
      <c r="F6" s="30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8" x14ac:dyDescent="0.2">
      <c r="A7" s="32" t="s">
        <v>58</v>
      </c>
      <c r="B7" s="33" t="s">
        <v>62</v>
      </c>
      <c r="C7" s="34" t="s">
        <v>65</v>
      </c>
      <c r="D7" s="35">
        <v>10</v>
      </c>
      <c r="E7" s="35">
        <v>10</v>
      </c>
      <c r="F7" s="30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7.25" customHeight="1" x14ac:dyDescent="0.2">
      <c r="A8" s="43" t="s">
        <v>40</v>
      </c>
      <c r="B8" s="44" t="s">
        <v>41</v>
      </c>
      <c r="C8" s="22" t="s">
        <v>42</v>
      </c>
      <c r="D8" s="27">
        <v>3</v>
      </c>
      <c r="E8" s="5">
        <v>3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6.5" customHeight="1" x14ac:dyDescent="0.2">
      <c r="A9" s="43"/>
      <c r="B9" s="45"/>
      <c r="C9" s="23" t="s">
        <v>43</v>
      </c>
      <c r="D9" s="27">
        <v>3</v>
      </c>
      <c r="E9" s="5">
        <v>3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6.5" customHeight="1" x14ac:dyDescent="0.2">
      <c r="A10" s="43"/>
      <c r="B10" s="45"/>
      <c r="C10" s="23" t="s">
        <v>44</v>
      </c>
      <c r="D10" s="27">
        <v>4</v>
      </c>
      <c r="E10" s="5">
        <v>4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6.5" customHeight="1" x14ac:dyDescent="0.2">
      <c r="A11" s="43"/>
      <c r="B11" s="45"/>
      <c r="C11" s="23" t="s">
        <v>45</v>
      </c>
      <c r="D11" s="27">
        <v>3</v>
      </c>
      <c r="E11" s="5">
        <v>3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6.5" customHeight="1" x14ac:dyDescent="0.2">
      <c r="A12" s="43"/>
      <c r="B12" s="45"/>
      <c r="C12" s="23" t="s">
        <v>46</v>
      </c>
      <c r="D12" s="27">
        <v>3</v>
      </c>
      <c r="E12" s="5">
        <v>3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6.5" customHeight="1" x14ac:dyDescent="0.2">
      <c r="A13" s="43"/>
      <c r="B13" s="45"/>
      <c r="C13" s="23" t="s">
        <v>47</v>
      </c>
      <c r="D13" s="27">
        <v>3</v>
      </c>
      <c r="E13" s="5">
        <v>3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3.5" customHeight="1" x14ac:dyDescent="0.2">
      <c r="A14" s="43"/>
      <c r="B14" s="46"/>
      <c r="C14" s="23" t="s">
        <v>48</v>
      </c>
      <c r="D14" s="27">
        <v>3</v>
      </c>
      <c r="E14" s="5">
        <v>3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4.25" x14ac:dyDescent="0.2">
      <c r="A15" s="36" t="s">
        <v>49</v>
      </c>
      <c r="B15" s="39" t="s">
        <v>50</v>
      </c>
      <c r="C15" s="23" t="s">
        <v>51</v>
      </c>
      <c r="D15" s="27">
        <v>1</v>
      </c>
      <c r="E15" s="5">
        <v>1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4.25" x14ac:dyDescent="0.2">
      <c r="A16" s="37"/>
      <c r="B16" s="40"/>
      <c r="C16" s="24" t="s">
        <v>52</v>
      </c>
      <c r="D16" s="28">
        <v>1</v>
      </c>
      <c r="E16" s="5">
        <v>1</v>
      </c>
      <c r="F16" s="6">
        <v>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37"/>
      <c r="B17" s="40"/>
      <c r="C17" s="24" t="s">
        <v>54</v>
      </c>
      <c r="D17" s="28">
        <v>3</v>
      </c>
      <c r="E17" s="5">
        <v>3</v>
      </c>
      <c r="F17" s="6">
        <v>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38"/>
      <c r="B18" s="41"/>
      <c r="C18" s="25" t="s">
        <v>53</v>
      </c>
      <c r="D18" s="28">
        <v>9</v>
      </c>
      <c r="E18" s="5">
        <v>9</v>
      </c>
      <c r="F18" s="6"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x14ac:dyDescent="0.2">
      <c r="A19" s="7"/>
      <c r="B19" s="4"/>
      <c r="C19" s="4"/>
      <c r="D19" s="28"/>
      <c r="E19" s="5"/>
      <c r="F19" s="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x14ac:dyDescent="0.2">
      <c r="A20" s="3" t="s">
        <v>8</v>
      </c>
      <c r="B20" s="3"/>
      <c r="C20" s="3"/>
      <c r="D20" s="29"/>
      <c r="E20" s="8"/>
      <c r="F20" s="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x14ac:dyDescent="0.2">
      <c r="A21" s="7"/>
      <c r="B21" s="4"/>
      <c r="C21" s="4"/>
      <c r="D21" s="5"/>
      <c r="E21" s="5"/>
      <c r="F21" s="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x14ac:dyDescent="0.2">
      <c r="A22" s="4"/>
      <c r="B22" s="4"/>
      <c r="C22" s="4"/>
      <c r="D22" s="5"/>
      <c r="E22" s="5"/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x14ac:dyDescent="0.2">
      <c r="A23" s="3" t="s">
        <v>9</v>
      </c>
      <c r="B23" s="3"/>
      <c r="C23" s="3"/>
      <c r="D23" s="8"/>
      <c r="E23" s="8"/>
      <c r="F23" s="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4.25" x14ac:dyDescent="0.2">
      <c r="A24" s="4"/>
      <c r="B24" s="4"/>
      <c r="C24" s="4"/>
      <c r="D24" s="5"/>
      <c r="E24" s="5"/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4.25" x14ac:dyDescent="0.2">
      <c r="A25" s="4"/>
      <c r="B25" s="4"/>
      <c r="C25" s="4"/>
      <c r="D25" s="5"/>
      <c r="E25" s="5"/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4.25" x14ac:dyDescent="0.2">
      <c r="A26" s="10" t="s">
        <v>10</v>
      </c>
      <c r="B26" s="4"/>
      <c r="C26" s="10"/>
      <c r="D26" s="11">
        <f>SUM(D4:D25)</f>
        <v>75</v>
      </c>
      <c r="E26" s="11">
        <f>SUM(E4:E19)</f>
        <v>75</v>
      </c>
      <c r="F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">
      <c r="E27" s="26"/>
    </row>
    <row r="1048544" ht="12.75" customHeight="1" x14ac:dyDescent="0.2"/>
    <row r="1048545" ht="12.75" customHeight="1" x14ac:dyDescent="0.2"/>
    <row r="1048546" ht="12.75" customHeight="1" x14ac:dyDescent="0.2"/>
    <row r="1048547" ht="12.75" customHeight="1" x14ac:dyDescent="0.2"/>
    <row r="1048548" ht="12.75" customHeight="1" x14ac:dyDescent="0.2"/>
    <row r="1048549" ht="12.75" customHeight="1" x14ac:dyDescent="0.2"/>
    <row r="1048550" ht="12.75" customHeight="1" x14ac:dyDescent="0.2"/>
    <row r="1048551" ht="12.75" customHeight="1" x14ac:dyDescent="0.2"/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</sheetData>
  <mergeCells count="5">
    <mergeCell ref="A15:A18"/>
    <mergeCell ref="B15:B18"/>
    <mergeCell ref="A1:F1"/>
    <mergeCell ref="A8:A14"/>
    <mergeCell ref="B8:B14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opLeftCell="A4" zoomScale="90" zoomScaleNormal="90" workbookViewId="0">
      <selection activeCell="K18" sqref="K18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50"/>
      <c r="B1" s="50"/>
      <c r="C1" s="50" t="s">
        <v>11</v>
      </c>
      <c r="D1" s="50"/>
      <c r="E1" s="50"/>
      <c r="F1" s="50"/>
      <c r="G1" s="50"/>
      <c r="H1" s="50"/>
      <c r="I1" s="50"/>
      <c r="J1" s="50"/>
      <c r="K1" s="50"/>
      <c r="L1" s="50"/>
      <c r="M1" s="12"/>
      <c r="N1" s="12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51" t="s">
        <v>12</v>
      </c>
      <c r="B2" s="52" t="s">
        <v>13</v>
      </c>
      <c r="C2" s="53" t="s">
        <v>14</v>
      </c>
      <c r="D2" s="53" t="s">
        <v>15</v>
      </c>
      <c r="E2" s="53" t="s">
        <v>16</v>
      </c>
      <c r="F2" s="47" t="s">
        <v>17</v>
      </c>
      <c r="G2" s="54" t="s">
        <v>18</v>
      </c>
      <c r="H2" s="54" t="s">
        <v>19</v>
      </c>
      <c r="I2" s="47" t="s">
        <v>20</v>
      </c>
      <c r="J2" s="47" t="s">
        <v>21</v>
      </c>
      <c r="K2" s="47" t="s">
        <v>22</v>
      </c>
      <c r="L2" s="47" t="s">
        <v>23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51"/>
      <c r="B3" s="52"/>
      <c r="C3" s="52"/>
      <c r="D3" s="52"/>
      <c r="E3" s="53"/>
      <c r="F3" s="47"/>
      <c r="G3" s="54"/>
      <c r="H3" s="54"/>
      <c r="I3" s="47"/>
      <c r="J3" s="47"/>
      <c r="K3" s="47"/>
      <c r="L3" s="47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3">
        <v>70</v>
      </c>
      <c r="B4" s="14" t="s">
        <v>24</v>
      </c>
      <c r="C4" s="15" t="s">
        <v>25</v>
      </c>
      <c r="D4" s="15" t="s">
        <v>26</v>
      </c>
      <c r="E4" s="15" t="s">
        <v>27</v>
      </c>
      <c r="F4" s="15" t="s">
        <v>28</v>
      </c>
      <c r="G4" s="15" t="s">
        <v>29</v>
      </c>
      <c r="H4" s="15" t="s">
        <v>30</v>
      </c>
      <c r="I4" s="15" t="s">
        <v>31</v>
      </c>
      <c r="J4" s="15" t="s">
        <v>32</v>
      </c>
      <c r="K4" s="15" t="s">
        <v>33</v>
      </c>
      <c r="L4" s="15" t="s">
        <v>34</v>
      </c>
    </row>
    <row r="5" spans="1:24" ht="14.25" x14ac:dyDescent="0.2">
      <c r="A5" s="16" t="s">
        <v>35</v>
      </c>
      <c r="B5" s="17">
        <v>500</v>
      </c>
      <c r="C5" s="18">
        <f t="shared" ref="C5:L5" si="0">B5-$A9</f>
        <v>450</v>
      </c>
      <c r="D5" s="18">
        <f t="shared" si="0"/>
        <v>400</v>
      </c>
      <c r="E5" s="18">
        <f t="shared" si="0"/>
        <v>350</v>
      </c>
      <c r="F5" s="18">
        <f t="shared" si="0"/>
        <v>300</v>
      </c>
      <c r="G5" s="18">
        <f t="shared" si="0"/>
        <v>250</v>
      </c>
      <c r="H5" s="18">
        <f t="shared" si="0"/>
        <v>200</v>
      </c>
      <c r="I5" s="18">
        <f t="shared" si="0"/>
        <v>150</v>
      </c>
      <c r="J5" s="18">
        <f t="shared" si="0"/>
        <v>100</v>
      </c>
      <c r="K5" s="18">
        <f t="shared" si="0"/>
        <v>50</v>
      </c>
      <c r="L5" s="18">
        <f t="shared" si="0"/>
        <v>0</v>
      </c>
      <c r="M5" s="19"/>
      <c r="N5" s="19"/>
    </row>
    <row r="6" spans="1:24" ht="14.25" x14ac:dyDescent="0.2">
      <c r="A6" s="16" t="s">
        <v>36</v>
      </c>
      <c r="B6" s="17">
        <f>B5</f>
        <v>500</v>
      </c>
      <c r="C6" s="18">
        <f t="shared" ref="C6:L6" si="1">B6-C9</f>
        <v>461</v>
      </c>
      <c r="D6" s="18">
        <f t="shared" si="1"/>
        <v>425</v>
      </c>
      <c r="E6" s="18">
        <f t="shared" si="1"/>
        <v>425</v>
      </c>
      <c r="F6" s="18">
        <f t="shared" si="1"/>
        <v>425</v>
      </c>
      <c r="G6" s="18">
        <f t="shared" si="1"/>
        <v>425</v>
      </c>
      <c r="H6" s="18">
        <f t="shared" si="1"/>
        <v>425</v>
      </c>
      <c r="I6" s="18">
        <f t="shared" si="1"/>
        <v>425</v>
      </c>
      <c r="J6" s="18">
        <f t="shared" si="1"/>
        <v>425</v>
      </c>
      <c r="K6" s="18">
        <f t="shared" si="1"/>
        <v>425</v>
      </c>
      <c r="L6" s="18">
        <f t="shared" si="1"/>
        <v>425</v>
      </c>
      <c r="M6" s="19"/>
      <c r="N6" s="19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48" t="s">
        <v>37</v>
      </c>
      <c r="B8" s="48"/>
      <c r="C8" s="48" t="s">
        <v>38</v>
      </c>
      <c r="D8" s="48"/>
      <c r="E8" s="48"/>
      <c r="F8" s="48"/>
      <c r="G8" s="48"/>
      <c r="H8" s="48"/>
      <c r="I8" s="48"/>
      <c r="J8" s="48"/>
      <c r="K8" s="48"/>
      <c r="L8" s="48"/>
      <c r="M8" s="20" t="s">
        <v>10</v>
      </c>
      <c r="N8" s="20" t="s">
        <v>39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49">
        <v>50</v>
      </c>
      <c r="B9" s="49"/>
      <c r="C9" s="18">
        <f>SUMIF('Product Backlog'!F:F,1,'Product Backlog'!E:E)</f>
        <v>39</v>
      </c>
      <c r="D9" s="18">
        <f>SUMIF('Product Backlog'!F:F,2,'Product Backlog'!E:E)</f>
        <v>36</v>
      </c>
      <c r="E9" s="18">
        <f>SUMIF('Product Backlog'!F:F,3,'Product Backlog'!E:E)</f>
        <v>0</v>
      </c>
      <c r="F9" s="18">
        <f>SUMIF('Product Backlog'!F:F,4,'Product Backlog'!E:E)</f>
        <v>0</v>
      </c>
      <c r="G9" s="18">
        <f>SUMIF('Product Backlog'!F:F,5,'Product Backlog'!E:E)</f>
        <v>0</v>
      </c>
      <c r="H9" s="18">
        <f>SUMIF('Product Backlog'!F:F,6,'Product Backlog'!E:E)</f>
        <v>0</v>
      </c>
      <c r="I9" s="18">
        <f>SUMIF('Product Backlog'!F:F,7,'Product Backlog'!E:E)</f>
        <v>0</v>
      </c>
      <c r="J9" s="18">
        <f>SUMIF('Product Backlog'!F:F,8,'Product Backlog'!E:E)</f>
        <v>0</v>
      </c>
      <c r="K9" s="18">
        <f>SUMIF('Product Backlog'!F:F,9,'Product Backlog'!E:E)</f>
        <v>0</v>
      </c>
      <c r="L9" s="18">
        <f>SUMIF('Product Backlog'!F:F,10,'Product Backlog'!E:E)</f>
        <v>0</v>
      </c>
      <c r="M9" s="18">
        <f>SUM(C9:L9)</f>
        <v>75</v>
      </c>
      <c r="N9" s="18">
        <f>M9/10</f>
        <v>7.5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K2:K3"/>
    <mergeCell ref="L2:L3"/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A6" sqref="A6"/>
    </sheetView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21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</cp:lastModifiedBy>
  <cp:revision>5</cp:revision>
  <dcterms:modified xsi:type="dcterms:W3CDTF">2016-09-27T22:58:02Z</dcterms:modified>
  <dc:language>pt-BR</dc:language>
</cp:coreProperties>
</file>