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2\"/>
    </mc:Choice>
  </mc:AlternateContent>
  <workbookProtection lockWindows="1"/>
  <bookViews>
    <workbookView xWindow="0" yWindow="0" windowWidth="20490" windowHeight="7665" tabRatio="990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1" i="1" l="1"/>
  <c r="G4" i="1"/>
  <c r="E11" i="1"/>
  <c r="E4" i="1"/>
  <c r="B5" i="4" l="1"/>
  <c r="B5" i="5"/>
  <c r="B5" i="3"/>
  <c r="B5" i="2"/>
  <c r="K13" i="5" l="1"/>
  <c r="L13" i="5" s="1"/>
  <c r="K12" i="5"/>
  <c r="L12" i="5" s="1"/>
  <c r="K11" i="5"/>
  <c r="L11" i="5" s="1"/>
  <c r="K10" i="5"/>
  <c r="J9" i="5"/>
  <c r="I9" i="5"/>
  <c r="I12" i="2" s="1"/>
  <c r="I9" i="2" s="1"/>
  <c r="H9" i="5"/>
  <c r="G9" i="5"/>
  <c r="G12" i="2" s="1"/>
  <c r="F9" i="5"/>
  <c r="E9" i="5"/>
  <c r="E12" i="2" s="1"/>
  <c r="D9" i="5"/>
  <c r="C9" i="5"/>
  <c r="C12" i="2" s="1"/>
  <c r="H2" i="5"/>
  <c r="I2" i="5" s="1"/>
  <c r="J2" i="5" s="1"/>
  <c r="E2" i="5"/>
  <c r="F2" i="5" s="1"/>
  <c r="G2" i="5" s="1"/>
  <c r="D2" i="5"/>
  <c r="C2" i="5"/>
  <c r="K13" i="4"/>
  <c r="L13" i="4" s="1"/>
  <c r="K12" i="4"/>
  <c r="L12" i="4" s="1"/>
  <c r="K11" i="4"/>
  <c r="L11" i="4" s="1"/>
  <c r="K10" i="4"/>
  <c r="L10" i="4" s="1"/>
  <c r="J9" i="4"/>
  <c r="I9" i="4"/>
  <c r="I11" i="2" s="1"/>
  <c r="H9" i="4"/>
  <c r="G9" i="4"/>
  <c r="G11" i="2" s="1"/>
  <c r="F9" i="4"/>
  <c r="E9" i="4"/>
  <c r="E11" i="2" s="1"/>
  <c r="D9" i="4"/>
  <c r="C9" i="4"/>
  <c r="C11" i="2" s="1"/>
  <c r="K11" i="2" s="1"/>
  <c r="L11" i="2" s="1"/>
  <c r="B9" i="4"/>
  <c r="B11" i="2" s="1"/>
  <c r="E2" i="4"/>
  <c r="F2" i="4" s="1"/>
  <c r="G2" i="4" s="1"/>
  <c r="H2" i="4" s="1"/>
  <c r="I2" i="4" s="1"/>
  <c r="J2" i="4" s="1"/>
  <c r="C2" i="4"/>
  <c r="D2" i="4" s="1"/>
  <c r="K13" i="3"/>
  <c r="L13" i="3" s="1"/>
  <c r="K12" i="3"/>
  <c r="L12" i="3" s="1"/>
  <c r="K11" i="3"/>
  <c r="L11" i="3" s="1"/>
  <c r="K10" i="3"/>
  <c r="L10" i="3" s="1"/>
  <c r="J9" i="3"/>
  <c r="J10" i="2" s="1"/>
  <c r="I9" i="3"/>
  <c r="I10" i="2" s="1"/>
  <c r="H9" i="3"/>
  <c r="H10" i="2" s="1"/>
  <c r="G9" i="3"/>
  <c r="G10" i="2" s="1"/>
  <c r="F9" i="3"/>
  <c r="F10" i="2" s="1"/>
  <c r="E9" i="3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F9" i="2" l="1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L10" i="2"/>
  <c r="K5" i="4"/>
  <c r="L5" i="4" s="1"/>
  <c r="K6" i="2" l="1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<sst xmlns="http://schemas.openxmlformats.org/spreadsheetml/2006/main" count="144" uniqueCount="71">
  <si>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</si>
  <si>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</si>
  <si>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</si>
  <si>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</si>
  <si>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</si>
  <si>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</si>
  <si>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</si>
  <si>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</si>
  <si>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</si>
  <si>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</si>
  <si>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</si>
  <si>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</si>
  <si>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</si>
  <si>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</si>
  <si>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Terça
13/09/2016</t>
  </si>
  <si>
    <t>Quarta
14/09/2016</t>
  </si>
  <si>
    <t>Quinta
15/09/2016</t>
  </si>
  <si>
    <t>Sexta
16/09/2016</t>
  </si>
  <si>
    <t>Sábado
17/09/2016</t>
  </si>
  <si>
    <t>Domingo
18/09/2016</t>
  </si>
  <si>
    <t>Segunda
19/09/2016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</si>
  <si>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</si>
  <si>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</si>
  <si>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</si>
  <si>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</si>
  <si>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</si>
  <si>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</si>
  <si>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</si>
  <si>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</si>
  <si>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</si>
  <si>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</si>
  <si>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</si>
  <si>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</si>
  <si>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</si>
  <si>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</si>
  <si>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</si>
  <si>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</si>
  <si>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</si>
  <si>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</si>
  <si>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</si>
  <si>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</si>
  <si>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</si>
  <si>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</si>
  <si>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</si>
  <si>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</si>
  <si>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</si>
  <si>
    <t>Criação de telas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</si>
  <si>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</si>
  <si>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</si>
  <si>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</si>
  <si>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</si>
  <si>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</si>
  <si>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</si>
  <si>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</si>
  <si>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Programar métodos</t>
  </si>
  <si>
    <t>Criação Classe Pessoa</t>
  </si>
  <si>
    <t>Criação Classe Paciente</t>
  </si>
  <si>
    <t>Feito</t>
  </si>
  <si>
    <t>Criar tela de cadastro de pacientes</t>
  </si>
  <si>
    <t>Criar tela de busca de pacientes</t>
  </si>
  <si>
    <t>Implementar classe paciente</t>
  </si>
  <si>
    <t>Tela de Cadastro de Funcionário</t>
  </si>
  <si>
    <t>Tela de Prontuário</t>
  </si>
  <si>
    <t>Tela de Busca Funcionário</t>
  </si>
  <si>
    <t>Criação Classe Prontuário</t>
  </si>
  <si>
    <t>Classe Prontuário</t>
  </si>
  <si>
    <t>Tela Agendamento</t>
  </si>
  <si>
    <t>Tela Menu</t>
  </si>
  <si>
    <t>Classe Pessoa</t>
  </si>
  <si>
    <t>Programar métodos da classe paciente</t>
  </si>
  <si>
    <t>Metodos da classe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</si>
</sst>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2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336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" fontId="9" fillId="6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6"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36</c:v>
                </c:pt>
                <c:pt idx="1">
                  <c:v>31.5</c:v>
                </c:pt>
                <c:pt idx="2">
                  <c:v>27</c:v>
                </c:pt>
                <c:pt idx="3">
                  <c:v>22.5</c:v>
                </c:pt>
                <c:pt idx="4">
                  <c:v>18</c:v>
                </c:pt>
                <c:pt idx="5">
                  <c:v>13.5</c:v>
                </c:pt>
                <c:pt idx="6">
                  <c:v>9</c:v>
                </c:pt>
                <c:pt idx="7">
                  <c:v>4.5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36</c:v>
                </c:pt>
                <c:pt idx="1">
                  <c:v>36</c:v>
                </c:pt>
                <c:pt idx="2">
                  <c:v>25</c:v>
                </c:pt>
                <c:pt idx="3">
                  <c:v>25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1973800"/>
        <c:axId val="163892144"/>
      </c:lineChart>
      <c:catAx>
        <c:axId val="121973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892144"/>
        <c:crosses val="autoZero"/>
        <c:auto val="1"/>
        <c:lblAlgn val="ctr"/>
        <c:lblOffset val="100"/>
        <c:noMultiLvlLbl val="1"/>
      </c:catAx>
      <c:valAx>
        <c:axId val="163892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197380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11</c:v>
                </c:pt>
                <c:pt idx="1">
                  <c:v>9.625</c:v>
                </c:pt>
                <c:pt idx="2">
                  <c:v>8.25</c:v>
                </c:pt>
                <c:pt idx="3">
                  <c:v>6.875</c:v>
                </c:pt>
                <c:pt idx="4">
                  <c:v>5.5</c:v>
                </c:pt>
                <c:pt idx="5">
                  <c:v>4.125</c:v>
                </c:pt>
                <c:pt idx="6">
                  <c:v>2.75</c:v>
                </c:pt>
                <c:pt idx="7">
                  <c:v>1.375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11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-1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891752"/>
        <c:axId val="163894104"/>
      </c:lineChart>
      <c:catAx>
        <c:axId val="163891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894104"/>
        <c:crosses val="autoZero"/>
        <c:auto val="1"/>
        <c:lblAlgn val="ctr"/>
        <c:lblOffset val="100"/>
        <c:noMultiLvlLbl val="1"/>
      </c:catAx>
      <c:valAx>
        <c:axId val="163894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89175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  <c:pt idx="5">
                  <c:v>4.5</c:v>
                </c:pt>
                <c:pt idx="6">
                  <c:v>3</c:v>
                </c:pt>
                <c:pt idx="7">
                  <c:v>1.5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894888"/>
        <c:axId val="163891360"/>
      </c:lineChart>
      <c:catAx>
        <c:axId val="1638948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891360"/>
        <c:crosses val="autoZero"/>
        <c:auto val="1"/>
        <c:lblAlgn val="ctr"/>
        <c:lblOffset val="100"/>
        <c:noMultiLvlLbl val="1"/>
      </c:catAx>
      <c:valAx>
        <c:axId val="16389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89488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13</c:v>
                </c:pt>
                <c:pt idx="1">
                  <c:v>11.375</c:v>
                </c:pt>
                <c:pt idx="2">
                  <c:v>9.75</c:v>
                </c:pt>
                <c:pt idx="3">
                  <c:v>8.125</c:v>
                </c:pt>
                <c:pt idx="4">
                  <c:v>6.5</c:v>
                </c:pt>
                <c:pt idx="5">
                  <c:v>4.875</c:v>
                </c:pt>
                <c:pt idx="6">
                  <c:v>3.25</c:v>
                </c:pt>
                <c:pt idx="7">
                  <c:v>1.625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890576"/>
        <c:axId val="163889008"/>
      </c:lineChart>
      <c:catAx>
        <c:axId val="163890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889008"/>
        <c:crosses val="autoZero"/>
        <c:auto val="1"/>
        <c:lblAlgn val="ctr"/>
        <c:lblOffset val="100"/>
        <c:noMultiLvlLbl val="1"/>
      </c:catAx>
      <c:valAx>
        <c:axId val="16388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389057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147960</xdr:colOff>
      <xdr:row>13</xdr:row>
      <xdr:rowOff>161640</xdr:rowOff>
    </xdr:from>
    <xdr:to>
      <xdr:col>11</xdr:col>
      <xdr:colOff>457560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64"/>
  <sheetViews>
    <sheetView windowProtection="1" showGridLines="0" tabSelected="1" topLeftCell="A2" zoomScale="130" zoomScaleNormal="130" workbookViewId="0">
      <selection activeCell="A4" sqref="A4:A10"/>
    </sheetView>
  </sheetViews>
  <sheetFormatPr defaultRowHeight="12.75" x14ac:dyDescent="0.2"/>
  <cols>
    <col min="1" max="1" width="29.7109375"/>
    <col min="2" max="2" width="57" bestFit="1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3" t="s">
        <v>0</v>
      </c>
      <c r="B1" s="33"/>
      <c r="C1" s="33"/>
      <c r="D1" s="33"/>
      <c r="E1" s="33"/>
      <c r="F1" s="33"/>
      <c r="G1" s="33"/>
      <c r="H1" s="33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3" t="s">
        <v>2</v>
      </c>
      <c r="B2" s="33" t="s">
        <v>3</v>
      </c>
      <c r="C2" s="33" t="s">
        <v>4</v>
      </c>
      <c r="D2" s="33" t="s">
        <v>5</v>
      </c>
      <c r="E2" s="33"/>
      <c r="F2" s="33" t="s">
        <v>6</v>
      </c>
      <c r="G2" s="33"/>
      <c r="H2" s="33" t="s">
        <v>7</v>
      </c>
      <c r="I2" s="33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3"/>
      <c r="B3" s="33"/>
      <c r="C3" s="33"/>
      <c r="D3" s="1" t="s">
        <v>8</v>
      </c>
      <c r="E3" s="1" t="s">
        <v>9</v>
      </c>
      <c r="F3" s="1" t="s">
        <v>8</v>
      </c>
      <c r="G3" s="1" t="s">
        <v>9</v>
      </c>
      <c r="H3" s="33"/>
      <c r="I3" s="3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4" t="s">
        <v>46</v>
      </c>
      <c r="B4" s="23" t="s">
        <v>47</v>
      </c>
      <c r="C4" s="5" t="s">
        <v>30</v>
      </c>
      <c r="D4" s="5">
        <v>3</v>
      </c>
      <c r="E4" s="37">
        <f>SUM(D4:D10)</f>
        <v>22</v>
      </c>
      <c r="F4" s="29">
        <v>3</v>
      </c>
      <c r="G4" s="40">
        <f>SUM(F4:F10)</f>
        <v>22</v>
      </c>
      <c r="H4" s="6" t="s">
        <v>57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4"/>
      <c r="B5" s="25" t="s">
        <v>48</v>
      </c>
      <c r="C5" s="5" t="s">
        <v>31</v>
      </c>
      <c r="D5" s="5">
        <v>3</v>
      </c>
      <c r="E5" s="38"/>
      <c r="F5" s="29">
        <v>3</v>
      </c>
      <c r="G5" s="41"/>
      <c r="H5" s="6" t="s">
        <v>57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4"/>
      <c r="B6" s="25" t="s">
        <v>49</v>
      </c>
      <c r="C6" s="21" t="s">
        <v>32</v>
      </c>
      <c r="D6" s="21">
        <v>4</v>
      </c>
      <c r="E6" s="38"/>
      <c r="F6" s="29">
        <v>4</v>
      </c>
      <c r="G6" s="41"/>
      <c r="H6" s="6" t="s">
        <v>57</v>
      </c>
      <c r="I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34"/>
      <c r="B7" s="25" t="s">
        <v>50</v>
      </c>
      <c r="C7" s="21" t="s">
        <v>31</v>
      </c>
      <c r="D7" s="21">
        <v>3</v>
      </c>
      <c r="E7" s="38"/>
      <c r="F7" s="29">
        <v>3</v>
      </c>
      <c r="G7" s="41"/>
      <c r="H7" s="6" t="s">
        <v>57</v>
      </c>
      <c r="I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34"/>
      <c r="B8" s="25" t="s">
        <v>51</v>
      </c>
      <c r="C8" s="21" t="s">
        <v>30</v>
      </c>
      <c r="D8" s="21">
        <v>3</v>
      </c>
      <c r="E8" s="38"/>
      <c r="F8" s="29">
        <v>3</v>
      </c>
      <c r="G8" s="41"/>
      <c r="H8" s="6" t="s">
        <v>57</v>
      </c>
      <c r="I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4"/>
      <c r="B9" s="25" t="s">
        <v>52</v>
      </c>
      <c r="C9" s="21" t="s">
        <v>31</v>
      </c>
      <c r="D9" s="21">
        <v>3</v>
      </c>
      <c r="E9" s="38"/>
      <c r="F9" s="29">
        <v>3</v>
      </c>
      <c r="G9" s="41"/>
      <c r="H9" s="6" t="s">
        <v>57</v>
      </c>
      <c r="I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4"/>
      <c r="B10" s="25" t="s">
        <v>53</v>
      </c>
      <c r="C10" s="5" t="s">
        <v>32</v>
      </c>
      <c r="D10" s="5">
        <v>3</v>
      </c>
      <c r="E10" s="39"/>
      <c r="F10" s="29">
        <v>3</v>
      </c>
      <c r="G10" s="42"/>
      <c r="H10" s="6" t="s">
        <v>57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0" t="s">
        <v>47</v>
      </c>
      <c r="B11" s="25" t="s">
        <v>55</v>
      </c>
      <c r="C11" s="22" t="s">
        <v>32</v>
      </c>
      <c r="D11" s="21">
        <v>1</v>
      </c>
      <c r="E11" s="37">
        <f>SUM(D11:D15)</f>
        <v>14</v>
      </c>
      <c r="F11" s="29">
        <v>1</v>
      </c>
      <c r="G11" s="40">
        <f>SUM(F11:F15)</f>
        <v>14</v>
      </c>
      <c r="H11" s="6" t="s">
        <v>57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1"/>
      <c r="B12" s="24" t="s">
        <v>56</v>
      </c>
      <c r="C12" s="21" t="s">
        <v>30</v>
      </c>
      <c r="D12" s="26">
        <v>1</v>
      </c>
      <c r="E12" s="38"/>
      <c r="F12" s="29">
        <v>1</v>
      </c>
      <c r="G12" s="41"/>
      <c r="H12" s="6" t="s">
        <v>57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1"/>
      <c r="B13" s="24" t="s">
        <v>64</v>
      </c>
      <c r="C13" s="21" t="s">
        <v>31</v>
      </c>
      <c r="D13" s="26">
        <v>3</v>
      </c>
      <c r="E13" s="38"/>
      <c r="F13" s="29">
        <v>3</v>
      </c>
      <c r="G13" s="41"/>
      <c r="H13" s="6" t="s">
        <v>57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1"/>
      <c r="B14" s="35" t="s">
        <v>54</v>
      </c>
      <c r="C14" s="21" t="s">
        <v>32</v>
      </c>
      <c r="D14" s="26">
        <v>5</v>
      </c>
      <c r="E14" s="38"/>
      <c r="F14" s="29">
        <v>5</v>
      </c>
      <c r="G14" s="41"/>
      <c r="H14" s="6" t="s">
        <v>57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2"/>
      <c r="B15" s="36"/>
      <c r="C15" s="21" t="s">
        <v>30</v>
      </c>
      <c r="D15" s="26">
        <v>4</v>
      </c>
      <c r="E15" s="39"/>
      <c r="F15" s="29">
        <v>4</v>
      </c>
      <c r="G15" s="42"/>
      <c r="H15" s="6" t="s">
        <v>57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7" spans="3:4" x14ac:dyDescent="0.2">
      <c r="C17" s="27"/>
      <c r="D17" s="28"/>
    </row>
    <row r="18" spans="3:4" x14ac:dyDescent="0.2">
      <c r="C18" s="27"/>
      <c r="D18" s="28"/>
    </row>
    <row r="19" spans="3:4" x14ac:dyDescent="0.2">
      <c r="C19" s="27"/>
      <c r="D19" s="28"/>
    </row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</sheetData>
  <mergeCells count="15">
    <mergeCell ref="A1:H1"/>
    <mergeCell ref="A2:A3"/>
    <mergeCell ref="B2:B3"/>
    <mergeCell ref="C2:C3"/>
    <mergeCell ref="D2:E2"/>
    <mergeCell ref="F2:G2"/>
    <mergeCell ref="H2:H3"/>
    <mergeCell ref="A11:A15"/>
    <mergeCell ref="I2:I3"/>
    <mergeCell ref="A4:A10"/>
    <mergeCell ref="B14:B15"/>
    <mergeCell ref="E4:E10"/>
    <mergeCell ref="E11:E15"/>
    <mergeCell ref="G4:G10"/>
    <mergeCell ref="G11:G15"/>
  </mergeCells>
  <conditionalFormatting sqref="I1:I3">
    <cfRule type="expression" dxfId="125" priority="2">
      <formula>LEN(TRIM(I1))=0</formula>
    </cfRule>
  </conditionalFormatting>
  <conditionalFormatting sqref="I1:I3">
    <cfRule type="notContainsText" dxfId="12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14" activePane="bottomLeft" state="frozen"/>
      <selection pane="bottomLeft" activeCell="M8" sqref="M8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4"/>
      <c r="B1" s="44"/>
      <c r="C1" s="44" t="s">
        <v>10</v>
      </c>
      <c r="D1" s="44"/>
      <c r="E1" s="44"/>
      <c r="F1" s="44"/>
      <c r="G1" s="44"/>
      <c r="H1" s="44"/>
      <c r="I1" s="44"/>
      <c r="J1" s="44"/>
      <c r="K1" s="44"/>
      <c r="L1" s="4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5">
        <v>8</v>
      </c>
      <c r="B3" s="46" t="s">
        <v>13</v>
      </c>
      <c r="C3" s="47" t="s">
        <v>21</v>
      </c>
      <c r="D3" s="47" t="s">
        <v>39</v>
      </c>
      <c r="E3" s="47" t="s">
        <v>40</v>
      </c>
      <c r="F3" s="48" t="s">
        <v>41</v>
      </c>
      <c r="G3" s="48" t="s">
        <v>42</v>
      </c>
      <c r="H3" s="48" t="s">
        <v>43</v>
      </c>
      <c r="I3" s="48" t="s">
        <v>44</v>
      </c>
      <c r="J3" s="48" t="s">
        <v>45</v>
      </c>
      <c r="K3" s="46" t="s">
        <v>22</v>
      </c>
      <c r="L3" s="46" t="s">
        <v>23</v>
      </c>
      <c r="M3" s="8"/>
      <c r="N3" s="8"/>
      <c r="O3" s="8"/>
      <c r="P3" s="8"/>
      <c r="Q3" s="8"/>
      <c r="R3" s="8"/>
      <c r="S3" s="8"/>
    </row>
    <row r="4" spans="1:19" ht="14.25" x14ac:dyDescent="0.2">
      <c r="A4" s="45"/>
      <c r="B4" s="46"/>
      <c r="C4" s="47"/>
      <c r="D4" s="47"/>
      <c r="E4" s="47"/>
      <c r="F4" s="47"/>
      <c r="G4" s="47"/>
      <c r="H4" s="47"/>
      <c r="I4" s="47"/>
      <c r="J4" s="47"/>
      <c r="K4" s="46"/>
      <c r="L4" s="4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24</v>
      </c>
      <c r="B5" s="13">
        <f>SUM('Sprint Backlog'!D:D)</f>
        <v>36</v>
      </c>
      <c r="C5" s="14">
        <f t="shared" ref="C5:J5" si="1">B5-$B9</f>
        <v>31.5</v>
      </c>
      <c r="D5" s="14">
        <f t="shared" si="1"/>
        <v>27</v>
      </c>
      <c r="E5" s="14">
        <f t="shared" si="1"/>
        <v>22.5</v>
      </c>
      <c r="F5" s="14">
        <f t="shared" si="1"/>
        <v>18</v>
      </c>
      <c r="G5" s="14">
        <f t="shared" si="1"/>
        <v>13.5</v>
      </c>
      <c r="H5" s="14">
        <f t="shared" si="1"/>
        <v>9</v>
      </c>
      <c r="I5" s="14">
        <f t="shared" si="1"/>
        <v>4.5</v>
      </c>
      <c r="J5" s="14">
        <f t="shared" si="1"/>
        <v>0</v>
      </c>
      <c r="K5" s="14">
        <f>SUM(C5:J5)</f>
        <v>126</v>
      </c>
      <c r="L5" s="14">
        <f>K5/A$3</f>
        <v>15.75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25</v>
      </c>
      <c r="B6" s="13">
        <f>B5</f>
        <v>36</v>
      </c>
      <c r="C6" s="14">
        <f t="shared" ref="C6:J6" si="2">B6-C9</f>
        <v>36</v>
      </c>
      <c r="D6" s="14">
        <f t="shared" si="2"/>
        <v>25</v>
      </c>
      <c r="E6" s="14">
        <f t="shared" si="2"/>
        <v>25</v>
      </c>
      <c r="F6" s="14">
        <f t="shared" si="2"/>
        <v>17</v>
      </c>
      <c r="G6" s="14">
        <f t="shared" si="2"/>
        <v>17</v>
      </c>
      <c r="H6" s="14">
        <f t="shared" si="2"/>
        <v>11</v>
      </c>
      <c r="I6" s="14">
        <f t="shared" si="2"/>
        <v>11</v>
      </c>
      <c r="J6" s="14">
        <f t="shared" si="2"/>
        <v>0</v>
      </c>
      <c r="K6" s="14">
        <f>SUM(C6:J6)</f>
        <v>142</v>
      </c>
      <c r="L6" s="14">
        <f>K6/A$3</f>
        <v>17.75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26</v>
      </c>
      <c r="B8" s="16" t="s">
        <v>27</v>
      </c>
      <c r="C8" s="43" t="s">
        <v>28</v>
      </c>
      <c r="D8" s="43"/>
      <c r="E8" s="43"/>
      <c r="F8" s="43"/>
      <c r="G8" s="43"/>
      <c r="H8" s="43"/>
      <c r="I8" s="43"/>
      <c r="J8" s="43"/>
      <c r="K8" s="43"/>
      <c r="L8" s="4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29</v>
      </c>
      <c r="B9" s="17">
        <f>B5/A3</f>
        <v>4.5</v>
      </c>
      <c r="C9" s="17">
        <f t="shared" ref="C9:K9" si="3">SUM(C10:C12)</f>
        <v>0</v>
      </c>
      <c r="D9" s="17">
        <f t="shared" si="3"/>
        <v>11</v>
      </c>
      <c r="E9" s="17">
        <f t="shared" si="3"/>
        <v>0</v>
      </c>
      <c r="F9" s="17">
        <f t="shared" si="3"/>
        <v>8</v>
      </c>
      <c r="G9" s="17">
        <f t="shared" si="3"/>
        <v>0</v>
      </c>
      <c r="H9" s="17">
        <f t="shared" si="3"/>
        <v>6</v>
      </c>
      <c r="I9" s="17">
        <f t="shared" si="3"/>
        <v>0</v>
      </c>
      <c r="J9" s="17">
        <f t="shared" si="3"/>
        <v>11</v>
      </c>
      <c r="K9" s="17">
        <f t="shared" si="3"/>
        <v>36</v>
      </c>
      <c r="L9" s="17">
        <f>K9/A$3</f>
        <v>4.5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30</v>
      </c>
      <c r="B10" s="19">
        <f>Diogo!B9</f>
        <v>1.375</v>
      </c>
      <c r="C10" s="14">
        <f>Diogo!C9</f>
        <v>0</v>
      </c>
      <c r="D10" s="14">
        <f>Diogo!D9</f>
        <v>3</v>
      </c>
      <c r="E10" s="14">
        <f>Diogo!E9</f>
        <v>0</v>
      </c>
      <c r="F10" s="14">
        <f>Diogo!F9</f>
        <v>3</v>
      </c>
      <c r="G10" s="14">
        <f>Diogo!G9</f>
        <v>0</v>
      </c>
      <c r="H10" s="14">
        <f>Diogo!H9</f>
        <v>1</v>
      </c>
      <c r="I10" s="14">
        <f>Diogo!I9</f>
        <v>0</v>
      </c>
      <c r="J10" s="14">
        <f>Diogo!J9</f>
        <v>5</v>
      </c>
      <c r="K10" s="14">
        <f>SUM(C10:J10)</f>
        <v>12</v>
      </c>
      <c r="L10" s="14">
        <f>K10/A$3</f>
        <v>1.5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31</v>
      </c>
      <c r="B11" s="20">
        <f>Ivo!B9</f>
        <v>1.5</v>
      </c>
      <c r="C11" s="14">
        <f>Ivo!C9</f>
        <v>0</v>
      </c>
      <c r="D11" s="14">
        <v>4</v>
      </c>
      <c r="E11" s="14">
        <f>Ivo!E9</f>
        <v>0</v>
      </c>
      <c r="F11" s="14">
        <v>2</v>
      </c>
      <c r="G11" s="14">
        <f>Ivo!G9</f>
        <v>0</v>
      </c>
      <c r="H11" s="14">
        <v>4</v>
      </c>
      <c r="I11" s="14">
        <f>Ivo!I9</f>
        <v>0</v>
      </c>
      <c r="J11" s="14">
        <v>2</v>
      </c>
      <c r="K11" s="14">
        <f>SUM(C11:J11)</f>
        <v>12</v>
      </c>
      <c r="L11" s="14">
        <f>K11/A$3</f>
        <v>1.5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32</v>
      </c>
      <c r="B12" s="19">
        <f>Izaquiel!B9</f>
        <v>1.625</v>
      </c>
      <c r="C12" s="14">
        <f>Izaquiel!C9</f>
        <v>0</v>
      </c>
      <c r="D12" s="14">
        <v>4</v>
      </c>
      <c r="E12" s="14">
        <f>Izaquiel!E9</f>
        <v>0</v>
      </c>
      <c r="F12" s="14">
        <v>3</v>
      </c>
      <c r="G12" s="14">
        <f>Izaquiel!G9</f>
        <v>0</v>
      </c>
      <c r="H12" s="14">
        <v>1</v>
      </c>
      <c r="I12" s="14">
        <f>Izaquiel!I9</f>
        <v>0</v>
      </c>
      <c r="J12" s="14">
        <v>4</v>
      </c>
      <c r="K12" s="14">
        <f>SUM(C12:J12)</f>
        <v>12</v>
      </c>
      <c r="L12" s="14">
        <f>K12/A$3</f>
        <v>1.5</v>
      </c>
      <c r="M12" s="8"/>
      <c r="N12" s="8"/>
      <c r="O12" s="8"/>
      <c r="P12" s="8"/>
      <c r="Q12" s="8"/>
      <c r="R12" s="8"/>
      <c r="S12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3" priority="33">
      <formula>LEN(TRIM(B10))=0</formula>
    </cfRule>
  </conditionalFormatting>
  <conditionalFormatting sqref="C10">
    <cfRule type="cellIs" dxfId="122" priority="34" operator="equal">
      <formula>0</formula>
    </cfRule>
  </conditionalFormatting>
  <conditionalFormatting sqref="C10">
    <cfRule type="cellIs" dxfId="121" priority="35" operator="notEqual">
      <formula>0</formula>
    </cfRule>
  </conditionalFormatting>
  <conditionalFormatting sqref="B10 B12">
    <cfRule type="notContainsText" dxfId="120" priority="37" operator="notContains" text="9875894754())("/>
  </conditionalFormatting>
  <conditionalFormatting sqref="K5">
    <cfRule type="expression" dxfId="119" priority="38">
      <formula>LEN(TRIM(K5))=0</formula>
    </cfRule>
  </conditionalFormatting>
  <conditionalFormatting sqref="K5">
    <cfRule type="cellIs" dxfId="118" priority="39" operator="equal">
      <formula>0</formula>
    </cfRule>
  </conditionalFormatting>
  <conditionalFormatting sqref="K5">
    <cfRule type="cellIs" dxfId="117" priority="40" operator="notEqual">
      <formula>0</formula>
    </cfRule>
  </conditionalFormatting>
  <conditionalFormatting sqref="K5">
    <cfRule type="expression" dxfId="116" priority="41">
      <formula>LEN(TRIM(K5))=0</formula>
    </cfRule>
  </conditionalFormatting>
  <conditionalFormatting sqref="K5">
    <cfRule type="cellIs" dxfId="115" priority="42" operator="equal">
      <formula>0</formula>
    </cfRule>
  </conditionalFormatting>
  <conditionalFormatting sqref="K5">
    <cfRule type="cellIs" dxfId="114" priority="43" operator="notEqual">
      <formula>0</formula>
    </cfRule>
  </conditionalFormatting>
  <conditionalFormatting sqref="K6">
    <cfRule type="expression" dxfId="113" priority="44">
      <formula>LEN(TRIM(K6))=0</formula>
    </cfRule>
  </conditionalFormatting>
  <conditionalFormatting sqref="K6">
    <cfRule type="cellIs" dxfId="112" priority="45" operator="equal">
      <formula>0</formula>
    </cfRule>
  </conditionalFormatting>
  <conditionalFormatting sqref="K6">
    <cfRule type="cellIs" dxfId="111" priority="46" operator="notEqual">
      <formula>0</formula>
    </cfRule>
  </conditionalFormatting>
  <conditionalFormatting sqref="K6">
    <cfRule type="expression" dxfId="110" priority="47">
      <formula>LEN(TRIM(K6))=0</formula>
    </cfRule>
  </conditionalFormatting>
  <conditionalFormatting sqref="K6">
    <cfRule type="cellIs" dxfId="109" priority="48" operator="equal">
      <formula>0</formula>
    </cfRule>
  </conditionalFormatting>
  <conditionalFormatting sqref="K6">
    <cfRule type="cellIs" dxfId="108" priority="49" operator="notEqual">
      <formula>0</formula>
    </cfRule>
  </conditionalFormatting>
  <conditionalFormatting sqref="L6">
    <cfRule type="expression" dxfId="107" priority="50">
      <formula>LEN(TRIM(L6))=0</formula>
    </cfRule>
  </conditionalFormatting>
  <conditionalFormatting sqref="L6">
    <cfRule type="cellIs" dxfId="106" priority="51" operator="equal">
      <formula>0</formula>
    </cfRule>
  </conditionalFormatting>
  <conditionalFormatting sqref="L6">
    <cfRule type="cellIs" dxfId="105" priority="52" operator="notEqual">
      <formula>0</formula>
    </cfRule>
  </conditionalFormatting>
  <conditionalFormatting sqref="L6">
    <cfRule type="expression" dxfId="104" priority="53">
      <formula>LEN(TRIM(L6))=0</formula>
    </cfRule>
  </conditionalFormatting>
  <conditionalFormatting sqref="L6">
    <cfRule type="cellIs" dxfId="103" priority="54" operator="equal">
      <formula>0</formula>
    </cfRule>
  </conditionalFormatting>
  <conditionalFormatting sqref="L6">
    <cfRule type="cellIs" dxfId="102" priority="55" operator="notEqual">
      <formula>0</formula>
    </cfRule>
  </conditionalFormatting>
  <conditionalFormatting sqref="L5">
    <cfRule type="expression" dxfId="101" priority="56">
      <formula>LEN(TRIM(L5))=0</formula>
    </cfRule>
  </conditionalFormatting>
  <conditionalFormatting sqref="L5">
    <cfRule type="cellIs" dxfId="100" priority="57" operator="equal">
      <formula>0</formula>
    </cfRule>
  </conditionalFormatting>
  <conditionalFormatting sqref="L5">
    <cfRule type="cellIs" dxfId="99" priority="58" operator="notEqual">
      <formula>0</formula>
    </cfRule>
  </conditionalFormatting>
  <conditionalFormatting sqref="L5">
    <cfRule type="expression" dxfId="98" priority="59">
      <formula>LEN(TRIM(L5))=0</formula>
    </cfRule>
  </conditionalFormatting>
  <conditionalFormatting sqref="L5">
    <cfRule type="cellIs" dxfId="97" priority="60" operator="equal">
      <formula>0</formula>
    </cfRule>
  </conditionalFormatting>
  <conditionalFormatting sqref="L5">
    <cfRule type="cellIs" dxfId="96" priority="61" operator="notEqual">
      <formula>0</formula>
    </cfRule>
  </conditionalFormatting>
  <conditionalFormatting sqref="K10">
    <cfRule type="expression" dxfId="95" priority="62">
      <formula>LEN(TRIM(K10))=0</formula>
    </cfRule>
  </conditionalFormatting>
  <conditionalFormatting sqref="K10">
    <cfRule type="cellIs" dxfId="94" priority="63" operator="equal">
      <formula>0</formula>
    </cfRule>
  </conditionalFormatting>
  <conditionalFormatting sqref="K10">
    <cfRule type="cellIs" dxfId="93" priority="64" operator="notEqual">
      <formula>0</formula>
    </cfRule>
  </conditionalFormatting>
  <conditionalFormatting sqref="K10">
    <cfRule type="expression" dxfId="92" priority="65">
      <formula>LEN(TRIM(K10))=0</formula>
    </cfRule>
  </conditionalFormatting>
  <conditionalFormatting sqref="K10">
    <cfRule type="cellIs" dxfId="91" priority="66" operator="equal">
      <formula>0</formula>
    </cfRule>
  </conditionalFormatting>
  <conditionalFormatting sqref="K10">
    <cfRule type="cellIs" dxfId="90" priority="67" operator="notEqual">
      <formula>0</formula>
    </cfRule>
  </conditionalFormatting>
  <conditionalFormatting sqref="K11">
    <cfRule type="expression" dxfId="89" priority="68">
      <formula>LEN(TRIM(K11))=0</formula>
    </cfRule>
  </conditionalFormatting>
  <conditionalFormatting sqref="K11">
    <cfRule type="cellIs" dxfId="88" priority="69" operator="equal">
      <formula>0</formula>
    </cfRule>
  </conditionalFormatting>
  <conditionalFormatting sqref="K11">
    <cfRule type="cellIs" dxfId="87" priority="70" operator="notEqual">
      <formula>0</formula>
    </cfRule>
  </conditionalFormatting>
  <conditionalFormatting sqref="K11">
    <cfRule type="expression" dxfId="86" priority="71">
      <formula>LEN(TRIM(K11))=0</formula>
    </cfRule>
  </conditionalFormatting>
  <conditionalFormatting sqref="K11">
    <cfRule type="cellIs" dxfId="85" priority="72" operator="equal">
      <formula>0</formula>
    </cfRule>
  </conditionalFormatting>
  <conditionalFormatting sqref="K11">
    <cfRule type="cellIs" dxfId="84" priority="73" operator="notEqual">
      <formula>0</formula>
    </cfRule>
  </conditionalFormatting>
  <conditionalFormatting sqref="K12">
    <cfRule type="expression" dxfId="83" priority="74">
      <formula>LEN(TRIM(K12))=0</formula>
    </cfRule>
  </conditionalFormatting>
  <conditionalFormatting sqref="K12">
    <cfRule type="cellIs" dxfId="82" priority="75" operator="equal">
      <formula>0</formula>
    </cfRule>
  </conditionalFormatting>
  <conditionalFormatting sqref="K12">
    <cfRule type="cellIs" dxfId="81" priority="76" operator="notEqual">
      <formula>0</formula>
    </cfRule>
  </conditionalFormatting>
  <conditionalFormatting sqref="K12">
    <cfRule type="expression" dxfId="80" priority="77">
      <formula>LEN(TRIM(K12))=0</formula>
    </cfRule>
  </conditionalFormatting>
  <conditionalFormatting sqref="K12">
    <cfRule type="cellIs" dxfId="79" priority="78" operator="equal">
      <formula>0</formula>
    </cfRule>
  </conditionalFormatting>
  <conditionalFormatting sqref="K12">
    <cfRule type="cellIs" dxfId="78" priority="79" operator="notEqual">
      <formula>0</formula>
    </cfRule>
  </conditionalFormatting>
  <conditionalFormatting sqref="L10">
    <cfRule type="expression" dxfId="77" priority="80">
      <formula>LEN(TRIM(L10))=0</formula>
    </cfRule>
  </conditionalFormatting>
  <conditionalFormatting sqref="L10">
    <cfRule type="cellIs" dxfId="76" priority="81" operator="equal">
      <formula>0</formula>
    </cfRule>
  </conditionalFormatting>
  <conditionalFormatting sqref="L10">
    <cfRule type="cellIs" dxfId="75" priority="82" operator="notEqual">
      <formula>0</formula>
    </cfRule>
  </conditionalFormatting>
  <conditionalFormatting sqref="L10">
    <cfRule type="expression" dxfId="74" priority="83">
      <formula>LEN(TRIM(L10))=0</formula>
    </cfRule>
  </conditionalFormatting>
  <conditionalFormatting sqref="L10">
    <cfRule type="cellIs" dxfId="73" priority="84" operator="equal">
      <formula>0</formula>
    </cfRule>
  </conditionalFormatting>
  <conditionalFormatting sqref="L10">
    <cfRule type="cellIs" dxfId="72" priority="85" operator="notEqual">
      <formula>0</formula>
    </cfRule>
  </conditionalFormatting>
  <conditionalFormatting sqref="L11">
    <cfRule type="expression" dxfId="71" priority="86">
      <formula>LEN(TRIM(L11))=0</formula>
    </cfRule>
  </conditionalFormatting>
  <conditionalFormatting sqref="L11">
    <cfRule type="cellIs" dxfId="70" priority="87" operator="equal">
      <formula>0</formula>
    </cfRule>
  </conditionalFormatting>
  <conditionalFormatting sqref="L11">
    <cfRule type="cellIs" dxfId="69" priority="88" operator="notEqual">
      <formula>0</formula>
    </cfRule>
  </conditionalFormatting>
  <conditionalFormatting sqref="L11">
    <cfRule type="expression" dxfId="68" priority="89">
      <formula>LEN(TRIM(L11))=0</formula>
    </cfRule>
  </conditionalFormatting>
  <conditionalFormatting sqref="L11">
    <cfRule type="cellIs" dxfId="67" priority="90" operator="equal">
      <formula>0</formula>
    </cfRule>
  </conditionalFormatting>
  <conditionalFormatting sqref="L11">
    <cfRule type="cellIs" dxfId="66" priority="91" operator="notEqual">
      <formula>0</formula>
    </cfRule>
  </conditionalFormatting>
  <conditionalFormatting sqref="L12">
    <cfRule type="expression" dxfId="65" priority="92">
      <formula>LEN(TRIM(L12))=0</formula>
    </cfRule>
  </conditionalFormatting>
  <conditionalFormatting sqref="L12">
    <cfRule type="cellIs" dxfId="64" priority="93" operator="equal">
      <formula>0</formula>
    </cfRule>
  </conditionalFormatting>
  <conditionalFormatting sqref="L12">
    <cfRule type="cellIs" dxfId="63" priority="94" operator="notEqual">
      <formula>0</formula>
    </cfRule>
  </conditionalFormatting>
  <conditionalFormatting sqref="L12">
    <cfRule type="expression" dxfId="62" priority="95">
      <formula>LEN(TRIM(L12))=0</formula>
    </cfRule>
  </conditionalFormatting>
  <conditionalFormatting sqref="L12">
    <cfRule type="cellIs" dxfId="61" priority="96" operator="equal">
      <formula>0</formula>
    </cfRule>
  </conditionalFormatting>
  <conditionalFormatting sqref="L12">
    <cfRule type="cellIs" dxfId="60" priority="97" operator="notEqual">
      <formula>0</formula>
    </cfRule>
  </conditionalFormatting>
  <conditionalFormatting sqref="C11">
    <cfRule type="expression" dxfId="59" priority="140">
      <formula>LEN(TRIM(C11))=0</formula>
    </cfRule>
  </conditionalFormatting>
  <conditionalFormatting sqref="C11">
    <cfRule type="cellIs" dxfId="58" priority="141" operator="equal">
      <formula>0</formula>
    </cfRule>
  </conditionalFormatting>
  <conditionalFormatting sqref="C11">
    <cfRule type="cellIs" dxfId="57" priority="142" operator="notEqual">
      <formula>0</formula>
    </cfRule>
  </conditionalFormatting>
  <conditionalFormatting sqref="C11">
    <cfRule type="expression" dxfId="56" priority="143">
      <formula>LEN(TRIM(C11))=0</formula>
    </cfRule>
  </conditionalFormatting>
  <conditionalFormatting sqref="C11">
    <cfRule type="cellIs" dxfId="55" priority="144" operator="equal">
      <formula>0</formula>
    </cfRule>
  </conditionalFormatting>
  <conditionalFormatting sqref="C11">
    <cfRule type="cellIs" dxfId="54" priority="145" operator="notEqual">
      <formula>0</formula>
    </cfRule>
  </conditionalFormatting>
  <conditionalFormatting sqref="D10">
    <cfRule type="expression" dxfId="53" priority="29">
      <formula>LEN(TRIM(D10))=0</formula>
    </cfRule>
  </conditionalFormatting>
  <conditionalFormatting sqref="D10">
    <cfRule type="cellIs" dxfId="52" priority="30" operator="equal">
      <formula>0</formula>
    </cfRule>
  </conditionalFormatting>
  <conditionalFormatting sqref="D10">
    <cfRule type="cellIs" dxfId="51" priority="31" operator="notEqual">
      <formula>0</formula>
    </cfRule>
  </conditionalFormatting>
  <conditionalFormatting sqref="E10">
    <cfRule type="expression" dxfId="50" priority="26">
      <formula>LEN(TRIM(E10))=0</formula>
    </cfRule>
  </conditionalFormatting>
  <conditionalFormatting sqref="E10">
    <cfRule type="cellIs" dxfId="49" priority="27" operator="equal">
      <formula>0</formula>
    </cfRule>
  </conditionalFormatting>
  <conditionalFormatting sqref="E10">
    <cfRule type="cellIs" dxfId="48" priority="28" operator="notEqual">
      <formula>0</formula>
    </cfRule>
  </conditionalFormatting>
  <conditionalFormatting sqref="F10:J10">
    <cfRule type="expression" dxfId="47" priority="23">
      <formula>LEN(TRIM(F10))=0</formula>
    </cfRule>
  </conditionalFormatting>
  <conditionalFormatting sqref="F10:J10">
    <cfRule type="cellIs" dxfId="46" priority="24" operator="equal">
      <formula>0</formula>
    </cfRule>
  </conditionalFormatting>
  <conditionalFormatting sqref="F10:J10">
    <cfRule type="cellIs" dxfId="45" priority="25" operator="notEqual">
      <formula>0</formula>
    </cfRule>
  </conditionalFormatting>
  <conditionalFormatting sqref="D11:J11">
    <cfRule type="expression" dxfId="44" priority="17">
      <formula>LEN(TRIM(D11))=0</formula>
    </cfRule>
  </conditionalFormatting>
  <conditionalFormatting sqref="D11:J11">
    <cfRule type="cellIs" dxfId="43" priority="18" operator="equal">
      <formula>0</formula>
    </cfRule>
  </conditionalFormatting>
  <conditionalFormatting sqref="D11:J11">
    <cfRule type="cellIs" dxfId="42" priority="19" operator="notEqual">
      <formula>0</formula>
    </cfRule>
  </conditionalFormatting>
  <conditionalFormatting sqref="D11:J11">
    <cfRule type="expression" dxfId="41" priority="20">
      <formula>LEN(TRIM(D11))=0</formula>
    </cfRule>
  </conditionalFormatting>
  <conditionalFormatting sqref="D11:J11">
    <cfRule type="cellIs" dxfId="40" priority="21" operator="equal">
      <formula>0</formula>
    </cfRule>
  </conditionalFormatting>
  <conditionalFormatting sqref="D11:J11">
    <cfRule type="cellIs" dxfId="39" priority="22" operator="notEqual">
      <formula>0</formula>
    </cfRule>
  </conditionalFormatting>
  <conditionalFormatting sqref="B11">
    <cfRule type="expression" dxfId="38" priority="13">
      <formula>LEN(TRIM(B11))=0</formula>
    </cfRule>
  </conditionalFormatting>
  <conditionalFormatting sqref="B11">
    <cfRule type="notContainsText" dxfId="37" priority="14" operator="notContains" text="9875894754())("/>
  </conditionalFormatting>
  <conditionalFormatting sqref="C12">
    <cfRule type="expression" dxfId="36" priority="7">
      <formula>LEN(TRIM(C12))=0</formula>
    </cfRule>
  </conditionalFormatting>
  <conditionalFormatting sqref="C12">
    <cfRule type="cellIs" dxfId="35" priority="8" operator="equal">
      <formula>0</formula>
    </cfRule>
  </conditionalFormatting>
  <conditionalFormatting sqref="C12">
    <cfRule type="cellIs" dxfId="34" priority="9" operator="notEqual">
      <formula>0</formula>
    </cfRule>
  </conditionalFormatting>
  <conditionalFormatting sqref="C12">
    <cfRule type="expression" dxfId="33" priority="10">
      <formula>LEN(TRIM(C12))=0</formula>
    </cfRule>
  </conditionalFormatting>
  <conditionalFormatting sqref="C12">
    <cfRule type="cellIs" dxfId="32" priority="11" operator="equal">
      <formula>0</formula>
    </cfRule>
  </conditionalFormatting>
  <conditionalFormatting sqref="C12">
    <cfRule type="cellIs" dxfId="31" priority="12" operator="notEqual">
      <formula>0</formula>
    </cfRule>
  </conditionalFormatting>
  <conditionalFormatting sqref="D12:J12">
    <cfRule type="expression" dxfId="30" priority="1">
      <formula>LEN(TRIM(D12))=0</formula>
    </cfRule>
  </conditionalFormatting>
  <conditionalFormatting sqref="D12:J12">
    <cfRule type="cellIs" dxfId="29" priority="2" operator="equal">
      <formula>0</formula>
    </cfRule>
  </conditionalFormatting>
  <conditionalFormatting sqref="D12:J12">
    <cfRule type="cellIs" dxfId="28" priority="3" operator="notEqual">
      <formula>0</formula>
    </cfRule>
  </conditionalFormatting>
  <conditionalFormatting sqref="D12:J12">
    <cfRule type="expression" dxfId="27" priority="4">
      <formula>LEN(TRIM(D12))=0</formula>
    </cfRule>
  </conditionalFormatting>
  <conditionalFormatting sqref="D12:J12">
    <cfRule type="cellIs" dxfId="26" priority="5" operator="equal">
      <formula>0</formula>
    </cfRule>
  </conditionalFormatting>
  <conditionalFormatting sqref="D12:J12">
    <cfRule type="cellIs" dxfId="25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13" sqref="A13:B13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37</v>
      </c>
      <c r="D1" s="44"/>
      <c r="E1" s="44"/>
      <c r="F1" s="44"/>
      <c r="G1" s="44"/>
      <c r="H1" s="44"/>
      <c r="I1" s="44"/>
      <c r="J1" s="44"/>
      <c r="K1" s="44"/>
      <c r="L1" s="4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5">
        <v>8</v>
      </c>
      <c r="B3" s="46" t="s">
        <v>13</v>
      </c>
      <c r="C3" s="52" t="s">
        <v>21</v>
      </c>
      <c r="D3" s="52" t="s">
        <v>39</v>
      </c>
      <c r="E3" s="52" t="s">
        <v>40</v>
      </c>
      <c r="F3" s="50" t="s">
        <v>41</v>
      </c>
      <c r="G3" s="50" t="s">
        <v>42</v>
      </c>
      <c r="H3" s="50" t="s">
        <v>43</v>
      </c>
      <c r="I3" s="50" t="s">
        <v>44</v>
      </c>
      <c r="J3" s="50" t="s">
        <v>45</v>
      </c>
      <c r="K3" s="46" t="s">
        <v>22</v>
      </c>
      <c r="L3" s="46" t="s">
        <v>23</v>
      </c>
      <c r="M3" s="8"/>
      <c r="N3" s="8"/>
      <c r="O3" s="8"/>
      <c r="P3" s="8"/>
      <c r="Q3" s="8"/>
      <c r="R3" s="8"/>
      <c r="S3" s="8"/>
    </row>
    <row r="4" spans="1:19" ht="14.25" x14ac:dyDescent="0.2">
      <c r="A4" s="45"/>
      <c r="B4" s="46"/>
      <c r="C4" s="52"/>
      <c r="D4" s="52"/>
      <c r="E4" s="52"/>
      <c r="F4" s="52"/>
      <c r="G4" s="52"/>
      <c r="H4" s="52"/>
      <c r="I4" s="52"/>
      <c r="J4" s="52"/>
      <c r="K4" s="46"/>
      <c r="L4" s="4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24</v>
      </c>
      <c r="B5" s="13">
        <f>SUMIF('Sprint Backlog'!C:C,"=Diogo",'Sprint Backlog'!D:D)</f>
        <v>11</v>
      </c>
      <c r="C5" s="14">
        <f t="shared" ref="C5:J5" si="1">B5-$B9</f>
        <v>9.625</v>
      </c>
      <c r="D5" s="14">
        <f t="shared" si="1"/>
        <v>8.25</v>
      </c>
      <c r="E5" s="14">
        <f t="shared" si="1"/>
        <v>6.875</v>
      </c>
      <c r="F5" s="14">
        <f t="shared" si="1"/>
        <v>5.5</v>
      </c>
      <c r="G5" s="14">
        <f t="shared" si="1"/>
        <v>4.125</v>
      </c>
      <c r="H5" s="14">
        <f t="shared" si="1"/>
        <v>2.75</v>
      </c>
      <c r="I5" s="14">
        <f t="shared" si="1"/>
        <v>1.375</v>
      </c>
      <c r="J5" s="14">
        <f t="shared" si="1"/>
        <v>0</v>
      </c>
      <c r="K5" s="14">
        <f>SUM(C5:J5)</f>
        <v>38.5</v>
      </c>
      <c r="L5" s="14">
        <f>K5/A$3</f>
        <v>4.8125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25</v>
      </c>
      <c r="B6" s="13">
        <f>B5</f>
        <v>11</v>
      </c>
      <c r="C6" s="14">
        <f t="shared" ref="C6:J6" si="2">B6-C9</f>
        <v>11</v>
      </c>
      <c r="D6" s="14">
        <f t="shared" si="2"/>
        <v>8</v>
      </c>
      <c r="E6" s="14">
        <f t="shared" si="2"/>
        <v>8</v>
      </c>
      <c r="F6" s="14">
        <f t="shared" si="2"/>
        <v>5</v>
      </c>
      <c r="G6" s="14">
        <f t="shared" si="2"/>
        <v>5</v>
      </c>
      <c r="H6" s="14">
        <f t="shared" si="2"/>
        <v>4</v>
      </c>
      <c r="I6" s="14">
        <f t="shared" si="2"/>
        <v>4</v>
      </c>
      <c r="J6" s="14">
        <f t="shared" si="2"/>
        <v>-1</v>
      </c>
      <c r="K6" s="14">
        <f>SUM(C6:J6)</f>
        <v>44</v>
      </c>
      <c r="L6" s="14">
        <f>K6/A$3</f>
        <v>5.5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27</v>
      </c>
      <c r="C8" s="43" t="s">
        <v>38</v>
      </c>
      <c r="D8" s="43"/>
      <c r="E8" s="43"/>
      <c r="F8" s="43"/>
      <c r="G8" s="43"/>
      <c r="H8" s="43"/>
      <c r="I8" s="43"/>
      <c r="J8" s="43"/>
      <c r="K8" s="43"/>
      <c r="L8" s="4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29</v>
      </c>
      <c r="B9" s="17">
        <f>B5/A3</f>
        <v>1.375</v>
      </c>
      <c r="C9" s="17">
        <f t="shared" ref="C9:L9" si="3">SUM(C10:C13)</f>
        <v>0</v>
      </c>
      <c r="D9" s="17">
        <f t="shared" si="3"/>
        <v>3</v>
      </c>
      <c r="E9" s="17">
        <f t="shared" si="3"/>
        <v>0</v>
      </c>
      <c r="F9" s="17">
        <f t="shared" si="3"/>
        <v>3</v>
      </c>
      <c r="G9" s="17">
        <f t="shared" si="3"/>
        <v>0</v>
      </c>
      <c r="H9" s="17">
        <f t="shared" si="3"/>
        <v>1</v>
      </c>
      <c r="I9" s="17">
        <f t="shared" si="3"/>
        <v>0</v>
      </c>
      <c r="J9" s="17">
        <f t="shared" si="3"/>
        <v>5</v>
      </c>
      <c r="K9" s="17">
        <f t="shared" si="3"/>
        <v>12</v>
      </c>
      <c r="L9" s="17">
        <f t="shared" si="3"/>
        <v>1.5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1" t="s">
        <v>58</v>
      </c>
      <c r="B10" s="51"/>
      <c r="C10" s="14"/>
      <c r="D10" s="14">
        <v>3</v>
      </c>
      <c r="E10" s="14"/>
      <c r="F10" s="14"/>
      <c r="G10" s="14"/>
      <c r="H10" s="14"/>
      <c r="I10" s="14"/>
      <c r="J10" s="14"/>
      <c r="K10" s="14">
        <f>SUM(C10:J10)</f>
        <v>3</v>
      </c>
      <c r="L10" s="14">
        <f>K10/A$3</f>
        <v>0.375</v>
      </c>
      <c r="M10" s="8"/>
      <c r="N10" s="51"/>
      <c r="O10" s="51"/>
      <c r="P10" s="8"/>
      <c r="Q10" s="8"/>
      <c r="R10" s="8"/>
      <c r="S10" s="8"/>
    </row>
    <row r="11" spans="1:19" ht="14.25" x14ac:dyDescent="0.2">
      <c r="A11" s="49" t="s">
        <v>59</v>
      </c>
      <c r="B11" s="49"/>
      <c r="C11" s="14"/>
      <c r="D11" s="14"/>
      <c r="E11" s="14"/>
      <c r="F11" s="14">
        <v>3</v>
      </c>
      <c r="G11" s="14"/>
      <c r="H11" s="14"/>
      <c r="I11" s="14"/>
      <c r="J11" s="14"/>
      <c r="K11" s="14">
        <f>SUM(C11:J11)</f>
        <v>3</v>
      </c>
      <c r="L11" s="14">
        <f>K11/A$3</f>
        <v>0.375</v>
      </c>
      <c r="M11" s="8"/>
      <c r="N11" s="49"/>
      <c r="O11" s="49"/>
      <c r="P11" s="8"/>
      <c r="Q11" s="8"/>
      <c r="R11" s="8"/>
      <c r="S11" s="8"/>
    </row>
    <row r="12" spans="1:19" ht="14.25" x14ac:dyDescent="0.2">
      <c r="A12" s="49" t="s">
        <v>60</v>
      </c>
      <c r="B12" s="49"/>
      <c r="C12" s="14"/>
      <c r="D12" s="14"/>
      <c r="E12" s="14"/>
      <c r="F12" s="14"/>
      <c r="G12" s="14"/>
      <c r="H12" s="14">
        <v>1</v>
      </c>
      <c r="I12" s="14"/>
      <c r="J12" s="14"/>
      <c r="K12" s="14">
        <f>SUM(C12:J12)</f>
        <v>1</v>
      </c>
      <c r="L12" s="14">
        <f>K12/A$3</f>
        <v>0.125</v>
      </c>
      <c r="M12" s="8"/>
      <c r="N12" s="49"/>
      <c r="O12" s="49"/>
      <c r="P12" s="8"/>
      <c r="Q12" s="8"/>
      <c r="R12" s="8"/>
      <c r="S12" s="8"/>
    </row>
    <row r="13" spans="1:19" ht="13.9" customHeight="1" x14ac:dyDescent="0.2">
      <c r="A13" s="50" t="s">
        <v>69</v>
      </c>
      <c r="B13" s="50"/>
      <c r="C13" s="14"/>
      <c r="D13" s="14"/>
      <c r="E13" s="14"/>
      <c r="F13" s="14"/>
      <c r="G13" s="14"/>
      <c r="H13" s="14"/>
      <c r="I13" s="14"/>
      <c r="J13" s="14">
        <v>5</v>
      </c>
      <c r="K13" s="14">
        <f>SUM(C13:J13)</f>
        <v>5</v>
      </c>
      <c r="L13" s="14">
        <f>K13/A$3</f>
        <v>0.625</v>
      </c>
      <c r="M13" s="8"/>
      <c r="N13" s="50"/>
      <c r="O13" s="50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2:B12"/>
    <mergeCell ref="N12:O12"/>
    <mergeCell ref="A13:B13"/>
    <mergeCell ref="N13:O13"/>
    <mergeCell ref="C8:L8"/>
    <mergeCell ref="A10:B10"/>
    <mergeCell ref="N10:O10"/>
    <mergeCell ref="A11:B11"/>
    <mergeCell ref="N11:O11"/>
  </mergeCells>
  <conditionalFormatting sqref="C10:L96">
    <cfRule type="expression" dxfId="24" priority="2">
      <formula>LEN(TRIM(C10))=0</formula>
    </cfRule>
  </conditionalFormatting>
  <conditionalFormatting sqref="C10:L96">
    <cfRule type="cellIs" dxfId="23" priority="3" operator="equal">
      <formula>0</formula>
    </cfRule>
  </conditionalFormatting>
  <conditionalFormatting sqref="C10:L96">
    <cfRule type="cellIs" dxfId="22" priority="4" operator="notEqual">
      <formula>0</formula>
    </cfRule>
  </conditionalFormatting>
  <conditionalFormatting sqref="A10:B96">
    <cfRule type="expression" dxfId="21" priority="5">
      <formula>LEN(TRIM(A10))=0</formula>
    </cfRule>
  </conditionalFormatting>
  <conditionalFormatting sqref="A10:B96">
    <cfRule type="notContainsText" dxfId="20" priority="6" operator="notContains" text="9875894754())("/>
  </conditionalFormatting>
  <conditionalFormatting sqref="N10:O13">
    <cfRule type="expression" dxfId="19" priority="7">
      <formula>LEN(TRIM(N10))=0</formula>
    </cfRule>
  </conditionalFormatting>
  <conditionalFormatting sqref="N10:O13">
    <cfRule type="notContainsText" dxfId="18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E13" sqref="E13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35</v>
      </c>
      <c r="D1" s="44"/>
      <c r="E1" s="44"/>
      <c r="F1" s="44"/>
      <c r="G1" s="44"/>
      <c r="H1" s="44"/>
      <c r="I1" s="44"/>
      <c r="J1" s="44"/>
      <c r="K1" s="44"/>
      <c r="L1" s="4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5">
        <v>8</v>
      </c>
      <c r="B3" s="46" t="s">
        <v>13</v>
      </c>
      <c r="C3" s="52" t="s">
        <v>14</v>
      </c>
      <c r="D3" s="52" t="s">
        <v>15</v>
      </c>
      <c r="E3" s="52" t="s">
        <v>16</v>
      </c>
      <c r="F3" s="50" t="s">
        <v>17</v>
      </c>
      <c r="G3" s="50" t="s">
        <v>18</v>
      </c>
      <c r="H3" s="50" t="s">
        <v>19</v>
      </c>
      <c r="I3" s="50" t="s">
        <v>20</v>
      </c>
      <c r="J3" s="50" t="s">
        <v>21</v>
      </c>
      <c r="K3" s="46" t="s">
        <v>22</v>
      </c>
      <c r="L3" s="46" t="s">
        <v>23</v>
      </c>
      <c r="M3" s="8"/>
      <c r="N3" s="8"/>
      <c r="O3" s="8"/>
      <c r="P3" s="8"/>
      <c r="Q3" s="8"/>
      <c r="R3" s="8"/>
      <c r="S3" s="8"/>
    </row>
    <row r="4" spans="1:19" ht="14.25" x14ac:dyDescent="0.2">
      <c r="A4" s="45"/>
      <c r="B4" s="46"/>
      <c r="C4" s="52"/>
      <c r="D4" s="52"/>
      <c r="E4" s="52"/>
      <c r="F4" s="52"/>
      <c r="G4" s="52"/>
      <c r="H4" s="52"/>
      <c r="I4" s="52"/>
      <c r="J4" s="52"/>
      <c r="K4" s="46"/>
      <c r="L4" s="4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24</v>
      </c>
      <c r="B5" s="13">
        <f>SUMIF('Sprint Backlog'!C:C,"=Ivo",'Sprint Backlog'!D:D)</f>
        <v>12</v>
      </c>
      <c r="C5" s="14">
        <f t="shared" ref="C5:J5" si="1">B5-$B9</f>
        <v>10.5</v>
      </c>
      <c r="D5" s="14">
        <f t="shared" si="1"/>
        <v>9</v>
      </c>
      <c r="E5" s="14">
        <f t="shared" si="1"/>
        <v>7.5</v>
      </c>
      <c r="F5" s="14">
        <f t="shared" si="1"/>
        <v>6</v>
      </c>
      <c r="G5" s="14">
        <f t="shared" si="1"/>
        <v>4.5</v>
      </c>
      <c r="H5" s="14">
        <f t="shared" si="1"/>
        <v>3</v>
      </c>
      <c r="I5" s="14">
        <f t="shared" si="1"/>
        <v>1.5</v>
      </c>
      <c r="J5" s="14">
        <f t="shared" si="1"/>
        <v>0</v>
      </c>
      <c r="K5" s="14">
        <f>SUM(C5:J5)</f>
        <v>42</v>
      </c>
      <c r="L5" s="14">
        <f>K5/A$3</f>
        <v>5.25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25</v>
      </c>
      <c r="B6" s="13">
        <f>B5</f>
        <v>12</v>
      </c>
      <c r="C6" s="14">
        <f t="shared" ref="C6:J6" si="2">B6-C9</f>
        <v>12</v>
      </c>
      <c r="D6" s="14">
        <f t="shared" si="2"/>
        <v>8</v>
      </c>
      <c r="E6" s="14">
        <f t="shared" si="2"/>
        <v>8</v>
      </c>
      <c r="F6" s="14">
        <f t="shared" si="2"/>
        <v>6</v>
      </c>
      <c r="G6" s="14">
        <f t="shared" si="2"/>
        <v>6</v>
      </c>
      <c r="H6" s="14">
        <f t="shared" si="2"/>
        <v>2</v>
      </c>
      <c r="I6" s="14">
        <f t="shared" si="2"/>
        <v>2</v>
      </c>
      <c r="J6" s="14">
        <f t="shared" si="2"/>
        <v>0</v>
      </c>
      <c r="K6" s="14">
        <f>SUM(C6:J6)</f>
        <v>44</v>
      </c>
      <c r="L6" s="14">
        <f>K6/A$3</f>
        <v>5.5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27</v>
      </c>
      <c r="C8" s="43" t="s">
        <v>36</v>
      </c>
      <c r="D8" s="43"/>
      <c r="E8" s="43"/>
      <c r="F8" s="43"/>
      <c r="G8" s="43"/>
      <c r="H8" s="43"/>
      <c r="I8" s="43"/>
      <c r="J8" s="43"/>
      <c r="K8" s="43"/>
      <c r="L8" s="4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29</v>
      </c>
      <c r="B9" s="17">
        <f>B5/A3</f>
        <v>1.5</v>
      </c>
      <c r="C9" s="17">
        <f t="shared" ref="C9:L9" si="3">SUM(C10:C30)</f>
        <v>0</v>
      </c>
      <c r="D9" s="17">
        <f t="shared" si="3"/>
        <v>4</v>
      </c>
      <c r="E9" s="17">
        <f t="shared" si="3"/>
        <v>0</v>
      </c>
      <c r="F9" s="17">
        <f t="shared" si="3"/>
        <v>2</v>
      </c>
      <c r="G9" s="17">
        <f t="shared" si="3"/>
        <v>0</v>
      </c>
      <c r="H9" s="17">
        <f t="shared" si="3"/>
        <v>4</v>
      </c>
      <c r="I9" s="17">
        <f t="shared" si="3"/>
        <v>0</v>
      </c>
      <c r="J9" s="17">
        <f t="shared" si="3"/>
        <v>2</v>
      </c>
      <c r="K9" s="17">
        <f t="shared" si="3"/>
        <v>12</v>
      </c>
      <c r="L9" s="17">
        <f t="shared" si="3"/>
        <v>1.5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3" t="s">
        <v>61</v>
      </c>
      <c r="B10" s="53"/>
      <c r="C10" s="14"/>
      <c r="D10" s="14">
        <v>4</v>
      </c>
      <c r="E10" s="14"/>
      <c r="F10" s="14"/>
      <c r="G10" s="14"/>
      <c r="H10" s="14"/>
      <c r="I10" s="14"/>
      <c r="J10" s="14"/>
      <c r="K10" s="14">
        <f>SUM(C10:J10)</f>
        <v>4</v>
      </c>
      <c r="L10" s="14">
        <f>K10/A$3</f>
        <v>0.5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9" t="s">
        <v>62</v>
      </c>
      <c r="B11" s="49"/>
      <c r="C11" s="14"/>
      <c r="D11" s="14"/>
      <c r="E11" s="14"/>
      <c r="F11" s="14">
        <v>2</v>
      </c>
      <c r="G11" s="14"/>
      <c r="H11" s="14"/>
      <c r="I11" s="14"/>
      <c r="J11" s="14"/>
      <c r="K11" s="14">
        <f>SUM(C11:J11)</f>
        <v>2</v>
      </c>
      <c r="L11" s="14">
        <f>K11/A$3</f>
        <v>0.25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49" t="s">
        <v>63</v>
      </c>
      <c r="B12" s="49"/>
      <c r="C12" s="14"/>
      <c r="D12" s="14"/>
      <c r="E12" s="14"/>
      <c r="F12" s="14"/>
      <c r="G12" s="14"/>
      <c r="H12" s="14">
        <v>4</v>
      </c>
      <c r="I12" s="14"/>
      <c r="J12" s="14"/>
      <c r="K12" s="14">
        <f>SUM(C12:J12)</f>
        <v>4</v>
      </c>
      <c r="L12" s="14">
        <f>K12/A$3</f>
        <v>0.5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0" t="s">
        <v>65</v>
      </c>
      <c r="B13" s="50"/>
      <c r="C13" s="14"/>
      <c r="D13" s="14"/>
      <c r="E13" s="14"/>
      <c r="F13" s="14"/>
      <c r="G13" s="14"/>
      <c r="H13" s="14"/>
      <c r="I13" s="14"/>
      <c r="J13" s="14">
        <v>2</v>
      </c>
      <c r="K13" s="14">
        <f>SUM(C13:J13)</f>
        <v>2</v>
      </c>
      <c r="L13" s="14">
        <f>K13/A$3</f>
        <v>0.25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4:L96 K10:L13">
    <cfRule type="expression" dxfId="17" priority="7">
      <formula>LEN(TRIM(C10))=0</formula>
    </cfRule>
  </conditionalFormatting>
  <conditionalFormatting sqref="C14:L96 K10:L13">
    <cfRule type="cellIs" dxfId="16" priority="8" operator="equal">
      <formula>0</formula>
    </cfRule>
  </conditionalFormatting>
  <conditionalFormatting sqref="C14:L96 K10:L13">
    <cfRule type="cellIs" dxfId="15" priority="9" operator="notEqual">
      <formula>0</formula>
    </cfRule>
  </conditionalFormatting>
  <conditionalFormatting sqref="A14:B96">
    <cfRule type="expression" dxfId="14" priority="10">
      <formula>LEN(TRIM(A14))=0</formula>
    </cfRule>
  </conditionalFormatting>
  <conditionalFormatting sqref="A14:B96">
    <cfRule type="notContainsText" dxfId="13" priority="11" operator="notContains" text="9875894754())("/>
  </conditionalFormatting>
  <conditionalFormatting sqref="C10:J13">
    <cfRule type="expression" dxfId="12" priority="3">
      <formula>LEN(TRIM(C10))=0</formula>
    </cfRule>
  </conditionalFormatting>
  <conditionalFormatting sqref="C10:J13">
    <cfRule type="cellIs" dxfId="11" priority="4" operator="equal">
      <formula>0</formula>
    </cfRule>
  </conditionalFormatting>
  <conditionalFormatting sqref="C10:J13">
    <cfRule type="cellIs" dxfId="10" priority="5" operator="notEqual">
      <formula>0</formula>
    </cfRule>
  </conditionalFormatting>
  <conditionalFormatting sqref="A10:B13">
    <cfRule type="expression" dxfId="9" priority="1">
      <formula>LEN(TRIM(A10))=0</formula>
    </cfRule>
  </conditionalFormatting>
  <conditionalFormatting sqref="A10:B13">
    <cfRule type="notContainsText" dxfId="8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14" sqref="J1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33</v>
      </c>
      <c r="D1" s="44"/>
      <c r="E1" s="44"/>
      <c r="F1" s="44"/>
      <c r="G1" s="44"/>
      <c r="H1" s="44"/>
      <c r="I1" s="44"/>
      <c r="J1" s="44"/>
      <c r="K1" s="44"/>
      <c r="L1" s="4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5">
        <v>8</v>
      </c>
      <c r="B3" s="46" t="s">
        <v>13</v>
      </c>
      <c r="C3" s="52" t="s">
        <v>14</v>
      </c>
      <c r="D3" s="52" t="s">
        <v>15</v>
      </c>
      <c r="E3" s="52" t="s">
        <v>16</v>
      </c>
      <c r="F3" s="50" t="s">
        <v>17</v>
      </c>
      <c r="G3" s="50" t="s">
        <v>18</v>
      </c>
      <c r="H3" s="50" t="s">
        <v>19</v>
      </c>
      <c r="I3" s="50" t="s">
        <v>20</v>
      </c>
      <c r="J3" s="50" t="s">
        <v>21</v>
      </c>
      <c r="K3" s="46" t="s">
        <v>22</v>
      </c>
      <c r="L3" s="46" t="s">
        <v>23</v>
      </c>
      <c r="M3" s="8"/>
      <c r="N3" s="8"/>
      <c r="O3" s="8"/>
      <c r="P3" s="8"/>
      <c r="Q3" s="8"/>
      <c r="R3" s="8"/>
      <c r="S3" s="8"/>
    </row>
    <row r="4" spans="1:19" ht="14.25" x14ac:dyDescent="0.2">
      <c r="A4" s="45"/>
      <c r="B4" s="46"/>
      <c r="C4" s="52"/>
      <c r="D4" s="52"/>
      <c r="E4" s="52"/>
      <c r="F4" s="52"/>
      <c r="G4" s="52"/>
      <c r="H4" s="52"/>
      <c r="I4" s="52"/>
      <c r="J4" s="52"/>
      <c r="K4" s="46"/>
      <c r="L4" s="4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24</v>
      </c>
      <c r="B5" s="13">
        <f>SUMIF('Sprint Backlog'!C:C,"=Izaquiel",'Sprint Backlog'!D:D)</f>
        <v>13</v>
      </c>
      <c r="C5" s="14">
        <f t="shared" ref="C5:J5" si="1">B5-$B9</f>
        <v>11.375</v>
      </c>
      <c r="D5" s="14">
        <f t="shared" si="1"/>
        <v>9.75</v>
      </c>
      <c r="E5" s="14">
        <f t="shared" si="1"/>
        <v>8.125</v>
      </c>
      <c r="F5" s="14">
        <f t="shared" si="1"/>
        <v>6.5</v>
      </c>
      <c r="G5" s="14">
        <f t="shared" si="1"/>
        <v>4.875</v>
      </c>
      <c r="H5" s="14">
        <f t="shared" si="1"/>
        <v>3.25</v>
      </c>
      <c r="I5" s="14">
        <f t="shared" si="1"/>
        <v>1.625</v>
      </c>
      <c r="J5" s="14">
        <f t="shared" si="1"/>
        <v>0</v>
      </c>
      <c r="K5" s="14">
        <f>SUM(C5:J5)</f>
        <v>45.5</v>
      </c>
      <c r="L5" s="14">
        <f>K5/A$3</f>
        <v>5.6875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25</v>
      </c>
      <c r="B6" s="13">
        <f>B5</f>
        <v>13</v>
      </c>
      <c r="C6" s="14">
        <f t="shared" ref="C6:J6" si="2">B6-C9</f>
        <v>13</v>
      </c>
      <c r="D6" s="14">
        <f t="shared" si="2"/>
        <v>9</v>
      </c>
      <c r="E6" s="14">
        <f t="shared" si="2"/>
        <v>9</v>
      </c>
      <c r="F6" s="14">
        <f t="shared" si="2"/>
        <v>6</v>
      </c>
      <c r="G6" s="14">
        <f t="shared" si="2"/>
        <v>6</v>
      </c>
      <c r="H6" s="14">
        <f t="shared" si="2"/>
        <v>5</v>
      </c>
      <c r="I6" s="14">
        <f t="shared" si="2"/>
        <v>5</v>
      </c>
      <c r="J6" s="14">
        <f t="shared" si="2"/>
        <v>0</v>
      </c>
      <c r="K6" s="14">
        <f>SUM(C6:J6)</f>
        <v>53</v>
      </c>
      <c r="L6" s="14">
        <f>K6/A$3</f>
        <v>6.625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27</v>
      </c>
      <c r="C8" s="43" t="s">
        <v>34</v>
      </c>
      <c r="D8" s="43"/>
      <c r="E8" s="43"/>
      <c r="F8" s="43"/>
      <c r="G8" s="43"/>
      <c r="H8" s="43"/>
      <c r="I8" s="43"/>
      <c r="J8" s="43"/>
      <c r="K8" s="43"/>
      <c r="L8" s="4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29</v>
      </c>
      <c r="B9" s="17">
        <f>B5/A3</f>
        <v>1.625</v>
      </c>
      <c r="C9" s="17">
        <f t="shared" ref="C9:L9" si="3">SUM(C10:C30)</f>
        <v>0</v>
      </c>
      <c r="D9" s="17">
        <f t="shared" si="3"/>
        <v>4</v>
      </c>
      <c r="E9" s="17">
        <f t="shared" si="3"/>
        <v>0</v>
      </c>
      <c r="F9" s="17">
        <f t="shared" si="3"/>
        <v>3</v>
      </c>
      <c r="G9" s="17">
        <f t="shared" si="3"/>
        <v>0</v>
      </c>
      <c r="H9" s="17">
        <f t="shared" si="3"/>
        <v>1</v>
      </c>
      <c r="I9" s="17">
        <f t="shared" si="3"/>
        <v>0</v>
      </c>
      <c r="J9" s="17">
        <f t="shared" si="3"/>
        <v>5</v>
      </c>
      <c r="K9" s="17">
        <f t="shared" si="3"/>
        <v>13</v>
      </c>
      <c r="L9" s="17">
        <f t="shared" si="3"/>
        <v>1.625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4" t="s">
        <v>66</v>
      </c>
      <c r="B10" s="55"/>
      <c r="C10" s="14"/>
      <c r="D10" s="14">
        <v>4</v>
      </c>
      <c r="E10" s="14"/>
      <c r="F10" s="14"/>
      <c r="G10" s="14"/>
      <c r="H10" s="14"/>
      <c r="I10" s="14"/>
      <c r="J10" s="14"/>
      <c r="K10" s="14">
        <f>SUM(C10:J10)</f>
        <v>4</v>
      </c>
      <c r="L10" s="14">
        <f>K10/A$3</f>
        <v>0.5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6" t="s">
        <v>67</v>
      </c>
      <c r="B11" s="57"/>
      <c r="C11" s="14"/>
      <c r="D11" s="14"/>
      <c r="E11" s="14"/>
      <c r="F11" s="14">
        <v>3</v>
      </c>
      <c r="G11" s="14"/>
      <c r="H11" s="14"/>
      <c r="I11" s="14"/>
      <c r="J11" s="14"/>
      <c r="K11" s="14">
        <f>SUM(C11:J11)</f>
        <v>3</v>
      </c>
      <c r="L11" s="14">
        <f>K11/A$3</f>
        <v>0.375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6" t="s">
        <v>68</v>
      </c>
      <c r="B12" s="57"/>
      <c r="C12" s="14"/>
      <c r="D12" s="14"/>
      <c r="E12" s="14"/>
      <c r="F12" s="14"/>
      <c r="G12" s="14"/>
      <c r="H12" s="14">
        <v>1</v>
      </c>
      <c r="I12" s="14"/>
      <c r="J12" s="14"/>
      <c r="K12" s="14">
        <f>SUM(C12:J12)</f>
        <v>1</v>
      </c>
      <c r="L12" s="14">
        <f>K12/A$3</f>
        <v>0.125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4" t="s">
        <v>70</v>
      </c>
      <c r="B13" s="55"/>
      <c r="C13" s="14"/>
      <c r="D13" s="14"/>
      <c r="E13" s="14"/>
      <c r="F13" s="14"/>
      <c r="G13" s="14"/>
      <c r="H13" s="14"/>
      <c r="I13" s="14"/>
      <c r="J13" s="14">
        <v>5</v>
      </c>
      <c r="K13" s="14">
        <f>SUM(C13:J13)</f>
        <v>5</v>
      </c>
      <c r="L13" s="14">
        <f>K13/A$3</f>
        <v>0.625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4:L96 K10:L13">
    <cfRule type="expression" dxfId="7" priority="5">
      <formula>LEN(TRIM(C10))=0</formula>
    </cfRule>
  </conditionalFormatting>
  <conditionalFormatting sqref="C14:L96 K10:L13">
    <cfRule type="cellIs" dxfId="6" priority="6" operator="equal">
      <formula>0</formula>
    </cfRule>
  </conditionalFormatting>
  <conditionalFormatting sqref="C14:L96 K10:L13">
    <cfRule type="cellIs" dxfId="5" priority="7" operator="notEqual">
      <formula>0</formula>
    </cfRule>
  </conditionalFormatting>
  <conditionalFormatting sqref="A10:B96">
    <cfRule type="expression" dxfId="4" priority="8">
      <formula>LEN(TRIM(A10))=0</formula>
    </cfRule>
  </conditionalFormatting>
  <conditionalFormatting sqref="A10:B96">
    <cfRule type="notContainsText" dxfId="3" priority="9" operator="notContains" text="9875894754())("/>
  </conditionalFormatting>
  <conditionalFormatting sqref="C10:J13">
    <cfRule type="expression" dxfId="2" priority="1">
      <formula>LEN(TRIM(C10))=0</formula>
    </cfRule>
  </conditionalFormatting>
  <conditionalFormatting sqref="C10:J13">
    <cfRule type="cellIs" dxfId="1" priority="2" operator="equal">
      <formula>0</formula>
    </cfRule>
  </conditionalFormatting>
  <conditionalFormatting sqref="C10:J13">
    <cfRule type="cellIs" dxfId="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2016-09-27T23:24:34Z</dcterms:modified>
  <dc:language>pt-BR</dc:language>
</cp:coreProperties>
</file>