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linica_PDS\SistemaClinica\Sprint3\"/>
    </mc:Choice>
  </mc:AlternateContent>
  <bookViews>
    <workbookView xWindow="0" yWindow="0" windowWidth="16380" windowHeight="8190" tabRatio="990"/>
  </bookViews>
  <sheets>
    <sheet name="Product Backlog" sheetId="1" r:id="rId1"/>
    <sheet name="Product Burndown" sheetId="2" r:id="rId2"/>
    <sheet name="Lista de tarefas" sheetId="3" r:id="rId3"/>
  </sheets>
  <calcPr calcId="162913"/>
  <fileRecoveryPr repairLoad="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38" i="1" l="1"/>
  <c r="D38" i="1"/>
  <c r="C9" i="2" l="1"/>
  <c r="L9" i="2" l="1"/>
  <c r="K9" i="2"/>
  <c r="J9" i="2"/>
  <c r="I9" i="2"/>
  <c r="H9" i="2"/>
  <c r="G9" i="2"/>
  <c r="F9" i="2"/>
  <c r="E9" i="2"/>
  <c r="D9" i="2"/>
  <c r="B6" i="2"/>
  <c r="C5" i="2"/>
  <c r="D5" i="2" s="1"/>
  <c r="E5" i="2" s="1"/>
  <c r="F5" i="2" s="1"/>
  <c r="G5" i="2" s="1"/>
  <c r="H5" i="2" s="1"/>
  <c r="I5" i="2" s="1"/>
  <c r="J5" i="2" s="1"/>
  <c r="K5" i="2" s="1"/>
  <c r="L5" i="2" s="1"/>
  <c r="C6" i="2" l="1"/>
  <c r="D6" i="2" s="1"/>
  <c r="M9" i="2"/>
  <c r="N9" i="2" s="1"/>
  <c r="E6" i="2" l="1"/>
  <c r="F6" i="2" s="1"/>
  <c r="G6" i="2" s="1"/>
  <c r="H6" i="2" s="1"/>
  <c r="I6" i="2" s="1"/>
  <c r="J6" i="2" s="1"/>
  <c r="K6" i="2" s="1"/>
  <c r="L6" i="2" s="1"/>
</calcChain>
</file>

<file path=xl/sharedStrings.xml><?xml version="1.0" encoding="utf-8"?>
<sst xmlns="http://schemas.openxmlformats.org/spreadsheetml/2006/main" count="89" uniqueCount="87">
  <si>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</si>
  <si>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</si>
  <si>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</si>
  <si>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</si>
  <si>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</si>
  <si>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</si>
  <si>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</si>
  <si>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</si>
  <si>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Médio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</si>
  <si>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</si>
  <si>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</si>
  <si>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</si>
  <si>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</si>
  <si>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</si>
  <si>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</si>
  <si>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</si>
  <si>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</si>
  <si>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</si>
  <si>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</si>
  <si>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</si>
  <si>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</si>
  <si>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</si>
  <si>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</si>
  <si>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</si>
  <si>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</si>
  <si>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</si>
  <si>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</si>
  <si>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</si>
  <si>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</si>
  <si>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</si>
  <si>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</si>
  <si>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</si>
  <si>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</si>
  <si>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</si>
  <si>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</si>
  <si>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</si>
  <si>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</si>
  <si>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</si>
  <si>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</si>
  <si>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</si>
  <si>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Criação de telas</t>
  </si>
  <si>
    <t>Implementar parte gráfica do sistema.</t>
  </si>
  <si>
    <t>Cadastro paciente</t>
  </si>
  <si>
    <t>Cadastro funcionario</t>
  </si>
  <si>
    <t>Agendamento</t>
  </si>
  <si>
    <t>Prontuario</t>
  </si>
  <si>
    <t>Busca paciente</t>
  </si>
  <si>
    <t>Busca funcionario</t>
  </si>
  <si>
    <t>Menu</t>
  </si>
  <si>
    <t>Cadastro de paciente</t>
  </si>
  <si>
    <t>Implementar parte funcional do cadastro de paciente</t>
  </si>
  <si>
    <t>Criação Classe Pessoa</t>
  </si>
  <si>
    <t>Criação Classe Paciente</t>
  </si>
  <si>
    <t>Programar métodos</t>
  </si>
  <si>
    <t>Criação Classe Prontuário</t>
  </si>
  <si>
    <t>Levantamento de requisitos</t>
  </si>
  <si>
    <t>Documentação de requisitos</t>
  </si>
  <si>
    <t>Diagramação de caso de uso</t>
  </si>
  <si>
    <t>Diagrama de classe</t>
  </si>
  <si>
    <t>Funcionalidades que o sistema deve oferecer ao usuário.</t>
  </si>
  <si>
    <t>Documentar todos os requisitos do sistema</t>
  </si>
  <si>
    <t>Criação do diagrama de caso de uso</t>
  </si>
  <si>
    <t>Criação do diagrama de classe</t>
  </si>
  <si>
    <t>Listar todos os requisitos do sistema</t>
  </si>
  <si>
    <t xml:space="preserve">Definição de requisitos funcionais e não-funcionais </t>
  </si>
  <si>
    <t>Identificação de classes do sistema e seus relacionamentos</t>
  </si>
  <si>
    <t xml:space="preserve">Criar atores e seus comportamentos no sistema </t>
  </si>
  <si>
    <t>Estudar para prova</t>
  </si>
  <si>
    <t>Aperfeiçoamento do código</t>
  </si>
  <si>
    <t>Pesquisa complementar</t>
  </si>
  <si>
    <t>Aula 1</t>
  </si>
  <si>
    <t>Aula 2</t>
  </si>
  <si>
    <t>Aula 3</t>
  </si>
  <si>
    <t>Aula 4</t>
  </si>
  <si>
    <t>Aula 5</t>
  </si>
  <si>
    <t>Aula 6</t>
  </si>
  <si>
    <t>Internet</t>
  </si>
  <si>
    <t>Outros meios</t>
  </si>
  <si>
    <t>Organização do gitHub</t>
  </si>
  <si>
    <t>Estudar slides</t>
  </si>
  <si>
    <t>Estudo de métodos</t>
  </si>
  <si>
    <t>Criação de repositório</t>
  </si>
  <si>
    <t>Inserção de dados</t>
  </si>
  <si>
    <t>Criar repositório no github, inserir e dar permissões aos membros do grupo.</t>
  </si>
  <si>
    <t>Leitura do manual e prática na utilização de comando no git bash.</t>
  </si>
  <si>
    <t>Atualização de dados pertinentes ao projeto.</t>
  </si>
  <si>
    <t>Limpeza de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</si>
</sst>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0"/>
      <color rgb="FF000000"/>
      <name val="Arial"/>
      <family val="2"/>
      <charset val="1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2"/>
      <name val="Cambria"/>
      <family val="1"/>
      <charset val="1"/>
    </font>
    <font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0"/>
      <name val="Cambria"/>
      <family val="1"/>
    </font>
    <font>
      <sz val="14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DBEEF4"/>
        <bgColor rgb="FFCCFFFF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00336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0" xfId="0" applyFont="1"/>
    <xf numFmtId="1" fontId="9" fillId="6" borderId="6" xfId="0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4" fontId="4" fillId="7" borderId="2" xfId="0" applyNumberFormat="1" applyFont="1" applyFill="1" applyBorder="1" applyAlignment="1">
      <alignment horizontal="center" vertical="center"/>
    </xf>
    <xf numFmtId="4" fontId="2" fillId="0" borderId="0" xfId="0" applyNumberFormat="1" applyFont="1"/>
    <xf numFmtId="0" fontId="7" fillId="5" borderId="2" xfId="0" applyFont="1" applyFill="1" applyBorder="1" applyAlignment="1">
      <alignment horizontal="center" vertical="center"/>
    </xf>
    <xf numFmtId="0" fontId="2" fillId="0" borderId="0" xfId="0" applyFont="1" applyAlignment="1"/>
    <xf numFmtId="0" fontId="6" fillId="8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0" xfId="0" applyFont="1"/>
    <xf numFmtId="2" fontId="6" fillId="8" borderId="2" xfId="0" applyNumberFormat="1" applyFont="1" applyFill="1" applyBorder="1" applyAlignment="1">
      <alignment horizontal="center" vertical="center"/>
    </xf>
    <xf numFmtId="2" fontId="6" fillId="10" borderId="2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 vertical="center"/>
    </xf>
    <xf numFmtId="2" fontId="14" fillId="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164" fontId="8" fillId="5" borderId="5" xfId="0" applyNumberFormat="1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Ideal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5390-4133-9E8D-B78F07D7B8C2}"/>
            </c:ext>
          </c:extLst>
        </c:ser>
        <c:ser>
          <c:idx val="1"/>
          <c:order val="1"/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1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Real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5390-4133-9E8D-B78F07D7B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2444928"/>
        <c:axId val="72450816"/>
      </c:lineChart>
      <c:catAx>
        <c:axId val="7244492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72450816"/>
        <c:crosses val="autoZero"/>
        <c:auto val="1"/>
        <c:lblAlgn val="ctr"/>
        <c:lblOffset val="100"/>
        <c:noMultiLvlLbl val="1"/>
      </c:catAx>
      <c:valAx>
        <c:axId val="72450816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72444928"/>
        <c:crossesAt val="1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8576"/>
  <sheetViews>
    <sheetView showGridLines="0" tabSelected="1" topLeftCell="A19" zoomScale="85" zoomScaleNormal="85" workbookViewId="0">
      <selection activeCell="B27" sqref="B27:B29"/>
    </sheetView>
  </sheetViews>
  <sheetFormatPr defaultRowHeight="12.75" x14ac:dyDescent="0.2"/>
  <cols>
    <col min="1" max="1" width="34.42578125"/>
    <col min="2" max="2" width="55.85546875" customWidth="1"/>
    <col min="3" max="3" width="62.85546875" bestFit="1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38" t="s">
        <v>0</v>
      </c>
      <c r="B1" s="38"/>
      <c r="C1" s="38"/>
      <c r="D1" s="38"/>
      <c r="E1" s="38"/>
      <c r="F1" s="3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4.25" x14ac:dyDescent="0.2">
      <c r="A3" s="3" t="s">
        <v>7</v>
      </c>
      <c r="B3" s="3"/>
      <c r="C3" s="3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4.25" customHeight="1" x14ac:dyDescent="0.2">
      <c r="A4" s="29" t="s">
        <v>55</v>
      </c>
      <c r="B4" s="31" t="s">
        <v>59</v>
      </c>
      <c r="C4" s="32" t="s">
        <v>63</v>
      </c>
      <c r="D4" s="33">
        <v>9</v>
      </c>
      <c r="E4" s="33">
        <v>9</v>
      </c>
      <c r="F4" s="28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8" x14ac:dyDescent="0.2">
      <c r="A5" s="29" t="s">
        <v>56</v>
      </c>
      <c r="B5" s="31" t="s">
        <v>60</v>
      </c>
      <c r="C5" s="32" t="s">
        <v>64</v>
      </c>
      <c r="D5" s="33">
        <v>10</v>
      </c>
      <c r="E5" s="33">
        <v>10</v>
      </c>
      <c r="F5" s="28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" x14ac:dyDescent="0.2">
      <c r="A6" s="29" t="s">
        <v>57</v>
      </c>
      <c r="B6" s="31" t="s">
        <v>61</v>
      </c>
      <c r="C6" s="32" t="s">
        <v>66</v>
      </c>
      <c r="D6" s="33">
        <v>10</v>
      </c>
      <c r="E6" s="33">
        <v>10</v>
      </c>
      <c r="F6" s="28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8" x14ac:dyDescent="0.2">
      <c r="A7" s="30" t="s">
        <v>58</v>
      </c>
      <c r="B7" s="31" t="s">
        <v>62</v>
      </c>
      <c r="C7" s="32" t="s">
        <v>65</v>
      </c>
      <c r="D7" s="33">
        <v>10</v>
      </c>
      <c r="E7" s="33">
        <v>10</v>
      </c>
      <c r="F7" s="28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7.25" customHeight="1" x14ac:dyDescent="0.2">
      <c r="A8" s="39" t="s">
        <v>40</v>
      </c>
      <c r="B8" s="40" t="s">
        <v>41</v>
      </c>
      <c r="C8" s="21" t="s">
        <v>42</v>
      </c>
      <c r="D8" s="26">
        <v>3</v>
      </c>
      <c r="E8" s="5">
        <v>3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6.5" customHeight="1" x14ac:dyDescent="0.2">
      <c r="A9" s="39"/>
      <c r="B9" s="41"/>
      <c r="C9" s="22" t="s">
        <v>43</v>
      </c>
      <c r="D9" s="26">
        <v>3</v>
      </c>
      <c r="E9" s="5">
        <v>3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6.5" customHeight="1" x14ac:dyDescent="0.2">
      <c r="A10" s="39"/>
      <c r="B10" s="41"/>
      <c r="C10" s="22" t="s">
        <v>44</v>
      </c>
      <c r="D10" s="26">
        <v>4</v>
      </c>
      <c r="E10" s="5">
        <v>4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6.5" customHeight="1" x14ac:dyDescent="0.2">
      <c r="A11" s="39"/>
      <c r="B11" s="41"/>
      <c r="C11" s="22" t="s">
        <v>45</v>
      </c>
      <c r="D11" s="26">
        <v>3</v>
      </c>
      <c r="E11" s="5">
        <v>3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6.5" customHeight="1" x14ac:dyDescent="0.2">
      <c r="A12" s="39"/>
      <c r="B12" s="41"/>
      <c r="C12" s="22" t="s">
        <v>46</v>
      </c>
      <c r="D12" s="26">
        <v>3</v>
      </c>
      <c r="E12" s="5">
        <v>3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6.5" customHeight="1" x14ac:dyDescent="0.2">
      <c r="A13" s="39"/>
      <c r="B13" s="41"/>
      <c r="C13" s="22" t="s">
        <v>47</v>
      </c>
      <c r="D13" s="26">
        <v>3</v>
      </c>
      <c r="E13" s="5">
        <v>3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3.5" customHeight="1" x14ac:dyDescent="0.2">
      <c r="A14" s="39"/>
      <c r="B14" s="42"/>
      <c r="C14" s="22" t="s">
        <v>48</v>
      </c>
      <c r="D14" s="26">
        <v>3</v>
      </c>
      <c r="E14" s="5">
        <v>3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.25" x14ac:dyDescent="0.2">
      <c r="A15" s="49" t="s">
        <v>49</v>
      </c>
      <c r="B15" s="52" t="s">
        <v>50</v>
      </c>
      <c r="C15" s="22" t="s">
        <v>51</v>
      </c>
      <c r="D15" s="26">
        <v>1</v>
      </c>
      <c r="E15" s="5">
        <v>1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.25" x14ac:dyDescent="0.2">
      <c r="A16" s="50"/>
      <c r="B16" s="53"/>
      <c r="C16" s="23" t="s">
        <v>52</v>
      </c>
      <c r="D16" s="27">
        <v>1</v>
      </c>
      <c r="E16" s="5">
        <v>1</v>
      </c>
      <c r="F16" s="6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50"/>
      <c r="B17" s="53"/>
      <c r="C17" s="23" t="s">
        <v>54</v>
      </c>
      <c r="D17" s="27">
        <v>3</v>
      </c>
      <c r="E17" s="5">
        <v>3</v>
      </c>
      <c r="F17" s="6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51"/>
      <c r="B18" s="54"/>
      <c r="C18" s="24" t="s">
        <v>53</v>
      </c>
      <c r="D18" s="27">
        <v>9</v>
      </c>
      <c r="E18" s="5">
        <v>9</v>
      </c>
      <c r="F18" s="6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8" customHeight="1" x14ac:dyDescent="0.2">
      <c r="A19" s="43" t="s">
        <v>67</v>
      </c>
      <c r="B19" s="46" t="s">
        <v>79</v>
      </c>
      <c r="C19" s="24" t="s">
        <v>70</v>
      </c>
      <c r="D19" s="27">
        <v>3</v>
      </c>
      <c r="E19" s="5">
        <v>3</v>
      </c>
      <c r="F19" s="6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8" customHeight="1" x14ac:dyDescent="0.2">
      <c r="A20" s="44"/>
      <c r="B20" s="47"/>
      <c r="C20" s="24" t="s">
        <v>71</v>
      </c>
      <c r="D20" s="27">
        <v>3</v>
      </c>
      <c r="E20" s="5">
        <v>3</v>
      </c>
      <c r="F20" s="6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8" customHeight="1" x14ac:dyDescent="0.2">
      <c r="A21" s="44"/>
      <c r="B21" s="47"/>
      <c r="C21" s="24" t="s">
        <v>72</v>
      </c>
      <c r="D21" s="27">
        <v>3</v>
      </c>
      <c r="E21" s="5">
        <v>3</v>
      </c>
      <c r="F21" s="6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8" customHeight="1" x14ac:dyDescent="0.2">
      <c r="A22" s="44"/>
      <c r="B22" s="47"/>
      <c r="C22" s="24" t="s">
        <v>73</v>
      </c>
      <c r="D22" s="27">
        <v>3</v>
      </c>
      <c r="E22" s="5">
        <v>3</v>
      </c>
      <c r="F22" s="6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8" customHeight="1" x14ac:dyDescent="0.2">
      <c r="A23" s="44"/>
      <c r="B23" s="47"/>
      <c r="C23" s="24" t="s">
        <v>74</v>
      </c>
      <c r="D23" s="27">
        <v>3</v>
      </c>
      <c r="E23" s="5">
        <v>3</v>
      </c>
      <c r="F23" s="6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8" customHeight="1" x14ac:dyDescent="0.2">
      <c r="A24" s="44"/>
      <c r="B24" s="48"/>
      <c r="C24" s="24" t="s">
        <v>75</v>
      </c>
      <c r="D24" s="27">
        <v>3</v>
      </c>
      <c r="E24" s="5">
        <v>3</v>
      </c>
      <c r="F24" s="6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8" customHeight="1" x14ac:dyDescent="0.2">
      <c r="A25" s="44"/>
      <c r="B25" s="46" t="s">
        <v>69</v>
      </c>
      <c r="C25" s="24" t="s">
        <v>76</v>
      </c>
      <c r="D25" s="27">
        <v>6</v>
      </c>
      <c r="E25" s="5">
        <v>6</v>
      </c>
      <c r="F25" s="6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8" customHeight="1" x14ac:dyDescent="0.2">
      <c r="A26" s="45"/>
      <c r="B26" s="48"/>
      <c r="C26" s="24" t="s">
        <v>77</v>
      </c>
      <c r="D26" s="27">
        <v>3</v>
      </c>
      <c r="E26" s="5">
        <v>3</v>
      </c>
      <c r="F26" s="6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8" customHeight="1" x14ac:dyDescent="0.2">
      <c r="A27" s="43" t="s">
        <v>78</v>
      </c>
      <c r="B27" s="34" t="s">
        <v>81</v>
      </c>
      <c r="C27" s="24" t="s">
        <v>83</v>
      </c>
      <c r="D27" s="27"/>
      <c r="E27" s="5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x14ac:dyDescent="0.2">
      <c r="A28" s="44"/>
      <c r="B28" s="34" t="s">
        <v>80</v>
      </c>
      <c r="C28" s="24" t="s">
        <v>84</v>
      </c>
      <c r="D28" s="27">
        <v>4</v>
      </c>
      <c r="E28" s="5">
        <v>4</v>
      </c>
      <c r="F28" s="6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8" customHeight="1" x14ac:dyDescent="0.2">
      <c r="A29" s="45"/>
      <c r="B29" s="34" t="s">
        <v>82</v>
      </c>
      <c r="C29" s="24" t="s">
        <v>85</v>
      </c>
      <c r="D29" s="27"/>
      <c r="E29" s="5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8" customHeight="1" x14ac:dyDescent="0.2">
      <c r="A30" s="49" t="s">
        <v>68</v>
      </c>
      <c r="B30" s="34" t="s">
        <v>86</v>
      </c>
      <c r="C30" s="24"/>
      <c r="D30" s="27"/>
      <c r="E30" s="5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3.25" customHeight="1" x14ac:dyDescent="0.2">
      <c r="A31" s="50"/>
      <c r="B31" s="4"/>
      <c r="C31" s="35"/>
      <c r="D31" s="27">
        <v>8</v>
      </c>
      <c r="E31" s="5">
        <v>8</v>
      </c>
      <c r="F31" s="6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x14ac:dyDescent="0.2">
      <c r="A32" s="51"/>
      <c r="B32" s="63"/>
      <c r="C32" s="63"/>
      <c r="D32" s="63"/>
      <c r="E32" s="63"/>
      <c r="F32" s="6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4.25" x14ac:dyDescent="0.2">
      <c r="A33" s="3" t="s">
        <v>8</v>
      </c>
      <c r="B33" s="8" t="s">
        <v>8</v>
      </c>
      <c r="C33" s="8"/>
      <c r="D33" s="8"/>
      <c r="E33" s="7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4.25" x14ac:dyDescent="0.2">
      <c r="A34" s="36"/>
      <c r="B34" s="35"/>
      <c r="C34" s="35"/>
      <c r="D34" s="5"/>
      <c r="E34" s="5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4.25" x14ac:dyDescent="0.2">
      <c r="A35" s="37"/>
      <c r="B35" s="63"/>
      <c r="C35" s="63"/>
      <c r="D35" s="63"/>
      <c r="E35" s="63"/>
      <c r="F35" s="6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4.25" x14ac:dyDescent="0.2">
      <c r="A36" s="3" t="s">
        <v>9</v>
      </c>
      <c r="B36" s="8"/>
      <c r="C36" s="8"/>
      <c r="D36" s="7"/>
      <c r="E36" s="7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4.25" x14ac:dyDescent="0.2">
      <c r="A37" s="4"/>
      <c r="C37" s="9"/>
      <c r="D37" s="5"/>
      <c r="E37" s="5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4.25" x14ac:dyDescent="0.2">
      <c r="A38" s="4"/>
      <c r="D38" s="10">
        <f>SUM(D4:D37)</f>
        <v>114</v>
      </c>
      <c r="E38" s="10">
        <f>SUM(E4:E31)</f>
        <v>114</v>
      </c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9" t="s">
        <v>10</v>
      </c>
      <c r="E39" s="25"/>
    </row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0">
    <mergeCell ref="A30:A32"/>
    <mergeCell ref="A27:A29"/>
    <mergeCell ref="A1:F1"/>
    <mergeCell ref="A8:A14"/>
    <mergeCell ref="B8:B14"/>
    <mergeCell ref="A19:A26"/>
    <mergeCell ref="B19:B24"/>
    <mergeCell ref="B25:B26"/>
    <mergeCell ref="A15:A18"/>
    <mergeCell ref="B15:B18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zoomScale="90" zoomScaleNormal="90" workbookViewId="0">
      <selection activeCell="E9" sqref="E9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55"/>
      <c r="B1" s="55"/>
      <c r="C1" s="55" t="s">
        <v>11</v>
      </c>
      <c r="D1" s="55"/>
      <c r="E1" s="55"/>
      <c r="F1" s="55"/>
      <c r="G1" s="55"/>
      <c r="H1" s="55"/>
      <c r="I1" s="55"/>
      <c r="J1" s="55"/>
      <c r="K1" s="55"/>
      <c r="L1" s="55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56" t="s">
        <v>12</v>
      </c>
      <c r="B2" s="57" t="s">
        <v>13</v>
      </c>
      <c r="C2" s="58" t="s">
        <v>14</v>
      </c>
      <c r="D2" s="58" t="s">
        <v>15</v>
      </c>
      <c r="E2" s="58" t="s">
        <v>16</v>
      </c>
      <c r="F2" s="59" t="s">
        <v>17</v>
      </c>
      <c r="G2" s="60" t="s">
        <v>18</v>
      </c>
      <c r="H2" s="60" t="s">
        <v>19</v>
      </c>
      <c r="I2" s="59" t="s">
        <v>20</v>
      </c>
      <c r="J2" s="59" t="s">
        <v>21</v>
      </c>
      <c r="K2" s="59" t="s">
        <v>22</v>
      </c>
      <c r="L2" s="59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56"/>
      <c r="B3" s="57"/>
      <c r="C3" s="57"/>
      <c r="D3" s="57"/>
      <c r="E3" s="58"/>
      <c r="F3" s="59"/>
      <c r="G3" s="60"/>
      <c r="H3" s="60"/>
      <c r="I3" s="59"/>
      <c r="J3" s="59"/>
      <c r="K3" s="59"/>
      <c r="L3" s="59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2">
        <v>70</v>
      </c>
      <c r="B4" s="13" t="s">
        <v>24</v>
      </c>
      <c r="C4" s="14" t="s">
        <v>25</v>
      </c>
      <c r="D4" s="14" t="s">
        <v>26</v>
      </c>
      <c r="E4" s="14" t="s">
        <v>27</v>
      </c>
      <c r="F4" s="14" t="s">
        <v>28</v>
      </c>
      <c r="G4" s="14" t="s">
        <v>29</v>
      </c>
      <c r="H4" s="14" t="s">
        <v>30</v>
      </c>
      <c r="I4" s="14" t="s">
        <v>31</v>
      </c>
      <c r="J4" s="14" t="s">
        <v>32</v>
      </c>
      <c r="K4" s="14" t="s">
        <v>33</v>
      </c>
      <c r="L4" s="14" t="s">
        <v>34</v>
      </c>
    </row>
    <row r="5" spans="1:24" ht="14.25" x14ac:dyDescent="0.2">
      <c r="A5" s="15" t="s">
        <v>35</v>
      </c>
      <c r="B5" s="16">
        <v>500</v>
      </c>
      <c r="C5" s="17">
        <f t="shared" ref="C5:L5" si="0">B5-$A9</f>
        <v>450</v>
      </c>
      <c r="D5" s="17">
        <f t="shared" si="0"/>
        <v>400</v>
      </c>
      <c r="E5" s="17">
        <f t="shared" si="0"/>
        <v>350</v>
      </c>
      <c r="F5" s="17">
        <f t="shared" si="0"/>
        <v>300</v>
      </c>
      <c r="G5" s="17">
        <f t="shared" si="0"/>
        <v>250</v>
      </c>
      <c r="H5" s="17">
        <f t="shared" si="0"/>
        <v>200</v>
      </c>
      <c r="I5" s="17">
        <f t="shared" si="0"/>
        <v>150</v>
      </c>
      <c r="J5" s="17">
        <f t="shared" si="0"/>
        <v>100</v>
      </c>
      <c r="K5" s="17">
        <f t="shared" si="0"/>
        <v>50</v>
      </c>
      <c r="L5" s="17">
        <f t="shared" si="0"/>
        <v>0</v>
      </c>
      <c r="M5" s="18"/>
      <c r="N5" s="18"/>
    </row>
    <row r="6" spans="1:24" ht="14.25" x14ac:dyDescent="0.2">
      <c r="A6" s="15" t="s">
        <v>36</v>
      </c>
      <c r="B6" s="16">
        <f>B5</f>
        <v>500</v>
      </c>
      <c r="C6" s="17">
        <f t="shared" ref="C6:L6" si="1">B6-C9</f>
        <v>461</v>
      </c>
      <c r="D6" s="17">
        <f t="shared" si="1"/>
        <v>425</v>
      </c>
      <c r="E6" s="17">
        <f>D6-E9</f>
        <v>386</v>
      </c>
      <c r="F6" s="17">
        <f t="shared" si="1"/>
        <v>386</v>
      </c>
      <c r="G6" s="17">
        <f t="shared" si="1"/>
        <v>386</v>
      </c>
      <c r="H6" s="17">
        <f t="shared" si="1"/>
        <v>386</v>
      </c>
      <c r="I6" s="17">
        <f t="shared" si="1"/>
        <v>386</v>
      </c>
      <c r="J6" s="17">
        <f t="shared" si="1"/>
        <v>386</v>
      </c>
      <c r="K6" s="17">
        <f t="shared" si="1"/>
        <v>386</v>
      </c>
      <c r="L6" s="17">
        <f t="shared" si="1"/>
        <v>386</v>
      </c>
      <c r="M6" s="18"/>
      <c r="N6" s="18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61" t="s">
        <v>37</v>
      </c>
      <c r="B8" s="61"/>
      <c r="C8" s="61" t="s">
        <v>38</v>
      </c>
      <c r="D8" s="61"/>
      <c r="E8" s="61"/>
      <c r="F8" s="61"/>
      <c r="G8" s="61"/>
      <c r="H8" s="61"/>
      <c r="I8" s="61"/>
      <c r="J8" s="61"/>
      <c r="K8" s="61"/>
      <c r="L8" s="61"/>
      <c r="M8" s="19" t="s">
        <v>10</v>
      </c>
      <c r="N8" s="19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62">
        <v>50</v>
      </c>
      <c r="B9" s="62"/>
      <c r="C9" s="17">
        <f>SUMIF('Product Backlog'!F:F,1,'Product Backlog'!E:E)</f>
        <v>39</v>
      </c>
      <c r="D9" s="17">
        <f>SUMIF('Product Backlog'!F:F,2,'Product Backlog'!E:E)</f>
        <v>36</v>
      </c>
      <c r="E9" s="17">
        <f>SUMIF('Product Backlog'!F:F,3,'Product Backlog'!E:E)</f>
        <v>39</v>
      </c>
      <c r="F9" s="17">
        <f>SUMIF('Product Backlog'!F:F,4,'Product Backlog'!E:E)</f>
        <v>0</v>
      </c>
      <c r="G9" s="17">
        <f>SUMIF('Product Backlog'!F:F,5,'Product Backlog'!E:E)</f>
        <v>0</v>
      </c>
      <c r="H9" s="17">
        <f>SUMIF('Product Backlog'!F:F,6,'Product Backlog'!E:E)</f>
        <v>0</v>
      </c>
      <c r="I9" s="17">
        <f>SUMIF('Product Backlog'!F:F,7,'Product Backlog'!E:E)</f>
        <v>0</v>
      </c>
      <c r="J9" s="17">
        <f>SUMIF('Product Backlog'!F:F,8,'Product Backlog'!E:E)</f>
        <v>0</v>
      </c>
      <c r="K9" s="17">
        <f>SUMIF('Product Backlog'!F:F,9,'Product Backlog'!E:E)</f>
        <v>0</v>
      </c>
      <c r="L9" s="17">
        <f>SUMIF('Product Backlog'!F:F,10,'Product Backlog'!E:E)</f>
        <v>0</v>
      </c>
      <c r="M9" s="17">
        <f>SUM(C9:L9)</f>
        <v>114</v>
      </c>
      <c r="N9" s="17">
        <f>M9/10</f>
        <v>11.4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A8:B8"/>
    <mergeCell ref="C8:L8"/>
    <mergeCell ref="A9:B9"/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A6" sqref="A6"/>
    </sheetView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2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</dc:creator>
  <dc:description/>
  <cp:lastModifiedBy>Diogo</cp:lastModifiedBy>
  <cp:revision>5</cp:revision>
  <dcterms:created xsi:type="dcterms:W3CDTF">2016-10-04T22:47:24Z</dcterms:created>
  <dcterms:modified xsi:type="dcterms:W3CDTF">2016-10-04T22:53:00Z</dcterms:modified>
  <dc:language>pt-BR</dc:language>
</cp:coreProperties>
</file>