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SI\4-Periodo\PDS\sistema\Sistema_Clinica\Sprint 4\"/>
    </mc:Choice>
  </mc:AlternateContent>
  <bookViews>
    <workbookView xWindow="0" yWindow="0" windowWidth="20490" windowHeight="7755" tabRatio="990" activeTab="1"/>
  </bookViews>
  <sheets>
    <sheet name="Product Backlog" sheetId="1" r:id="rId1"/>
    <sheet name="Product Burndown" sheetId="2" r:id="rId2"/>
    <sheet name="Lista de tarefas" sheetId="3" r:id="rId3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39" i="1" l="1"/>
  <c r="D39" i="1"/>
  <c r="C9" i="2" l="1"/>
  <c r="L9" i="2" l="1"/>
  <c r="K9" i="2"/>
  <c r="J9" i="2"/>
  <c r="I9" i="2"/>
  <c r="H9" i="2"/>
  <c r="G9" i="2"/>
  <c r="F9" i="2"/>
  <c r="E9" i="2"/>
  <c r="D9" i="2"/>
  <c r="B6" i="2"/>
  <c r="E5" i="2"/>
  <c r="F5" i="2" s="1"/>
  <c r="G5" i="2" s="1"/>
  <c r="H5" i="2" s="1"/>
  <c r="I5" i="2" s="1"/>
  <c r="J5" i="2" s="1"/>
  <c r="K5" i="2" s="1"/>
  <c r="L5" i="2" s="1"/>
  <c r="D5" i="2"/>
  <c r="C5" i="2"/>
  <c r="C6" i="2" l="1"/>
  <c r="D6" i="2" s="1"/>
  <c r="E6" i="2" s="1"/>
  <c r="F6" i="2" s="1"/>
  <c r="G6" i="2" s="1"/>
  <c r="H6" i="2" s="1"/>
  <c r="I6" i="2" s="1"/>
  <c r="J6" i="2" s="1"/>
  <c r="K6" i="2" s="1"/>
  <c r="L6" i="2" s="1"/>
  <c r="M9" i="2"/>
  <c r="N9" i="2" s="1"/>
</calcChain>
</file>

<file path=xl/sharedStrings.xml><?xml version="1.0" encoding="utf-8"?>
<sst xmlns="http://schemas.openxmlformats.org/spreadsheetml/2006/main" count="88" uniqueCount="78">
  <si>
    <t>Product Backlog</t>
  </si>
  <si>
    <t>Histórias</t>
  </si>
  <si>
    <t>Descrição</t>
  </si>
  <si>
    <t>Tarefas</t>
  </si>
  <si>
    <t>Horas Planejadas</t>
  </si>
  <si>
    <t>Cumpridas</t>
  </si>
  <si>
    <t>Sprint</t>
  </si>
  <si>
    <t>Alto</t>
  </si>
  <si>
    <t>Médio</t>
  </si>
  <si>
    <t>Baixo</t>
  </si>
  <si>
    <t>TOTAL</t>
  </si>
  <si>
    <t>PRODUCT BURNDOWN DATA</t>
  </si>
  <si>
    <t>Dias</t>
  </si>
  <si>
    <t>Planejado</t>
  </si>
  <si>
    <t>13/09/2016 a 20/09/2016</t>
  </si>
  <si>
    <t>20/09/2016 a 27/09/2016</t>
  </si>
  <si>
    <t>27/09/2016 a 04/10/2016</t>
  </si>
  <si>
    <t>04/10/2016 a 11/10/2016</t>
  </si>
  <si>
    <t>11/10/2016 a 18/10/2016</t>
  </si>
  <si>
    <t>18/10/2016 a 25/10/2016</t>
  </si>
  <si>
    <t>25/10/2016 a 01/11/2016</t>
  </si>
  <si>
    <t>01/11/2016 a 08/11/2016</t>
  </si>
  <si>
    <t>08/11/2016 a 15/11/2016</t>
  </si>
  <si>
    <t>15/11/2016 a 22/11/2016</t>
  </si>
  <si>
    <t>(hrs)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</si>
  <si>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</si>
  <si>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</si>
  <si>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</si>
  <si>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</si>
  <si>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</si>
  <si>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</si>
  <si>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</si>
  <si>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</si>
  <si>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</si>
  <si>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</si>
  <si>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Ideal</t>
  </si>
  <si>
    <t>Real</t>
  </si>
  <si>
    <t>Horas Por Sprint</t>
  </si>
  <si>
    <t>Sprints Data</t>
  </si>
  <si>
    <t>MÉDIA</t>
  </si>
  <si>
    <t>Criação de telas</t>
  </si>
  <si>
    <t>Implementar parte gráfica do sistema.</t>
  </si>
  <si>
    <t>Cadastro paciente</t>
  </si>
  <si>
    <t>Cadastro funcionario</t>
  </si>
  <si>
    <t>Agendamento</t>
  </si>
  <si>
    <t>Prontuario</t>
  </si>
  <si>
    <t>Busca paciente</t>
  </si>
  <si>
    <t>Busca funcionario</t>
  </si>
  <si>
    <t>Menu</t>
  </si>
  <si>
    <t>Cadastro de paciente</t>
  </si>
  <si>
    <t>Implementar parte funcional do cadastro de paciente</t>
  </si>
  <si>
    <t>Criação Classe Pessoa</t>
  </si>
  <si>
    <t>Criação Classe Paciente</t>
  </si>
  <si>
    <t>Programar métodos</t>
  </si>
  <si>
    <t>Criação Classe Prontuário</t>
  </si>
  <si>
    <t>Levantamento de requisitos</t>
  </si>
  <si>
    <t>Documentação de requisitos</t>
  </si>
  <si>
    <t>Diagramação de caso de uso</t>
  </si>
  <si>
    <t>Diagrama de classe</t>
  </si>
  <si>
    <t>Funcionalidades que o sistema deve oferecer ao usuário.</t>
  </si>
  <si>
    <t>Documentar todos os requisitos do sistema</t>
  </si>
  <si>
    <t>Criação do diagrama de caso de uso</t>
  </si>
  <si>
    <t>Criação do diagrama de classe</t>
  </si>
  <si>
    <t>Listar todos os requisitos do sistema</t>
  </si>
  <si>
    <t xml:space="preserve">Definição de requisitos funcionais e não-funcionais </t>
  </si>
  <si>
    <t>Identificação de classes do sistema e seus relacionamentos</t>
  </si>
  <si>
    <t xml:space="preserve">Criar atores e seus comportamentos no sistema </t>
  </si>
  <si>
    <t>Módulo cadastro de funcionário</t>
  </si>
  <si>
    <t>Módulo Busca de Paciente</t>
  </si>
  <si>
    <t>Módulo Busca de Funcionário</t>
  </si>
  <si>
    <t>Módulo Agendamento</t>
  </si>
  <si>
    <t>Integração de módulos</t>
  </si>
  <si>
    <t>Implementação de metódos</t>
  </si>
  <si>
    <t>Tratamento de exceções</t>
  </si>
  <si>
    <t>Codificação e testes dos módulos cadastro de paciente e funcionário</t>
  </si>
  <si>
    <t>Codificação e testes dos módulos busca de funcionário, paciente e agendamento</t>
  </si>
  <si>
    <t>Códificação de métodos e tratamento de exceções do módulo</t>
  </si>
  <si>
    <t xml:space="preserve">Integração, teste e correção de possiveis erros nos módulos desenvolvidos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</si>
</sst>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7" x14ac:knownFonts="1">
    <font>
      <sz val="10"/>
      <color rgb="FF000000"/>
      <name val="Arial"/>
      <family val="2"/>
      <charset val="1"/>
    </font>
    <font>
      <b/>
      <sz val="14"/>
      <name val="Cambria"/>
      <family val="1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b/>
      <sz val="1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  <font>
      <b/>
      <sz val="11"/>
      <color rgb="FFFFFFFF"/>
      <name val="Cambria"/>
      <family val="1"/>
      <charset val="1"/>
    </font>
    <font>
      <b/>
      <sz val="10"/>
      <color rgb="FFFFFFFF"/>
      <name val="Cambria"/>
      <family val="1"/>
      <charset val="1"/>
    </font>
    <font>
      <b/>
      <sz val="17"/>
      <color rgb="FFFFFFFF"/>
      <name val="Cambria"/>
      <family val="1"/>
      <charset val="1"/>
    </font>
    <font>
      <b/>
      <sz val="14"/>
      <color rgb="FFFFFFFF"/>
      <name val="Cambria"/>
      <family val="1"/>
      <charset val="1"/>
    </font>
    <font>
      <sz val="12"/>
      <name val="Cambria"/>
      <family val="1"/>
      <charset val="1"/>
    </font>
    <font>
      <sz val="14"/>
      <color rgb="FF000000"/>
      <name val="Cambria"/>
      <family val="1"/>
      <charset val="1"/>
    </font>
    <font>
      <sz val="14"/>
      <name val="Cambria"/>
      <family val="1"/>
      <charset val="1"/>
    </font>
    <font>
      <sz val="10"/>
      <name val="Cambria"/>
      <family val="1"/>
    </font>
    <font>
      <sz val="14"/>
      <name val="Cambria"/>
      <family val="1"/>
    </font>
    <font>
      <b/>
      <u/>
      <sz val="10"/>
      <name val="Cambria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0B5394"/>
        <bgColor rgb="FF1C4587"/>
      </patternFill>
    </fill>
    <fill>
      <patternFill patternType="solid">
        <fgColor rgb="FF6FA8DC"/>
        <bgColor rgb="FF6D9EEB"/>
      </patternFill>
    </fill>
    <fill>
      <patternFill patternType="solid">
        <fgColor rgb="FFDBEEF4"/>
        <bgColor rgb="FFCCFFFF"/>
      </patternFill>
    </fill>
    <fill>
      <patternFill patternType="solid">
        <fgColor rgb="FF1C4587"/>
        <bgColor rgb="FF0B5394"/>
      </patternFill>
    </fill>
    <fill>
      <patternFill patternType="solid">
        <fgColor rgb="FF1155CC"/>
        <bgColor rgb="FF0B5394"/>
      </patternFill>
    </fill>
    <fill>
      <patternFill patternType="solid">
        <fgColor rgb="FFC9DAF8"/>
        <bgColor rgb="FFDBEEF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003366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0" fontId="2" fillId="0" borderId="0" xfId="0" applyFont="1"/>
    <xf numFmtId="1" fontId="9" fillId="6" borderId="6" xfId="0" applyNumberFormat="1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" fontId="4" fillId="7" borderId="2" xfId="0" applyNumberFormat="1" applyFont="1" applyFill="1" applyBorder="1" applyAlignment="1">
      <alignment horizontal="center" vertical="center"/>
    </xf>
    <xf numFmtId="4" fontId="2" fillId="0" borderId="0" xfId="0" applyNumberFormat="1" applyFont="1"/>
    <xf numFmtId="0" fontId="7" fillId="5" borderId="2" xfId="0" applyFont="1" applyFill="1" applyBorder="1" applyAlignment="1">
      <alignment horizontal="center" vertical="center"/>
    </xf>
    <xf numFmtId="0" fontId="2" fillId="0" borderId="0" xfId="0" applyFont="1" applyAlignment="1"/>
    <xf numFmtId="0" fontId="6" fillId="8" borderId="2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6" fillId="10" borderId="2" xfId="0" applyFont="1" applyFill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0" xfId="0" applyFont="1"/>
    <xf numFmtId="2" fontId="6" fillId="8" borderId="2" xfId="0" applyNumberFormat="1" applyFont="1" applyFill="1" applyBorder="1" applyAlignment="1">
      <alignment horizontal="center" vertical="center"/>
    </xf>
    <xf numFmtId="2" fontId="6" fillId="10" borderId="2" xfId="0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left" vertical="center"/>
    </xf>
    <xf numFmtId="2" fontId="14" fillId="0" borderId="2" xfId="0" applyNumberFormat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164" fontId="8" fillId="5" borderId="5" xfId="0" applyNumberFormat="1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000000"/>
      </font>
      <fill>
        <patternFill>
          <bgColor rgb="FF6D9EEB"/>
        </patternFill>
      </fill>
      <border diagonalUp="0" diagonalDown="0">
        <left/>
        <right/>
        <top/>
        <bottom/>
      </border>
    </dxf>
    <dxf>
      <font>
        <color rgb="FF000000"/>
      </font>
      <fill>
        <patternFill>
          <bgColor rgb="FFC9DAF8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808080"/>
      <rgbColor rgb="FF6D9EEB"/>
      <rgbColor rgb="FF993366"/>
      <rgbColor rgb="FFFFFFCC"/>
      <rgbColor rgb="FFDBEEF4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684EE"/>
      <rgbColor rgb="FF33CCCC"/>
      <rgbColor rgb="FF99CC00"/>
      <rgbColor rgb="FFFFCC00"/>
      <rgbColor rgb="FFFF9900"/>
      <rgbColor rgb="FFFF6600"/>
      <rgbColor rgb="FF666699"/>
      <rgbColor rgb="FF6FA8DC"/>
      <rgbColor rgb="FF0B5394"/>
      <rgbColor rgb="FF339966"/>
      <rgbColor rgb="FF003300"/>
      <rgbColor rgb="FF333300"/>
      <rgbColor rgb="FFDC3912"/>
      <rgbColor rgb="FF993366"/>
      <rgbColor rgb="FF1C458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Ideal</c:v>
          </c:tx>
          <c:spPr>
            <a:ln w="25560">
              <a:solidFill>
                <a:srgbClr val="4684EE"/>
              </a:solidFill>
              <a:round/>
            </a:ln>
          </c:spPr>
          <c:marker>
            <c:symbol val="circle"/>
            <c:size val="7"/>
            <c:spPr>
              <a:solidFill>
                <a:srgbClr val="4684E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0</c:f>
              <c:numCache>
                <c:formatCode>General</c:formatCode>
                <c:ptCount val="11"/>
                <c:pt idx="0">
                  <c:v>500</c:v>
                </c:pt>
                <c:pt idx="1">
                  <c:v>450</c:v>
                </c:pt>
                <c:pt idx="2">
                  <c:v>400</c:v>
                </c:pt>
                <c:pt idx="3">
                  <c:v>350</c:v>
                </c:pt>
                <c:pt idx="4">
                  <c:v>300</c:v>
                </c:pt>
                <c:pt idx="5">
                  <c:v>250</c:v>
                </c:pt>
                <c:pt idx="6">
                  <c:v>200</c:v>
                </c:pt>
                <c:pt idx="7">
                  <c:v>150</c:v>
                </c:pt>
                <c:pt idx="8">
                  <c:v>100</c:v>
                </c:pt>
                <c:pt idx="9">
                  <c:v>50</c:v>
                </c:pt>
                <c:pt idx="1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390-4133-9E8D-B78F07D7B8C2}"/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1"/>
                      <c:pt idx="0">
                        <c:v>(hrs)</c:v>
                      </c:pt>
                      <c:pt idx="1">
                        <c:v>Sprint 1</c:v>
                      </c:pt>
                      <c:pt idx="2">
                        <c:v>Sprint 2</c:v>
                      </c:pt>
                      <c:pt idx="3">
                        <c:v>Sprint 3</c:v>
                      </c:pt>
                      <c:pt idx="4">
                        <c:v>Sprint 4</c:v>
                      </c:pt>
                      <c:pt idx="5">
                        <c:v>Sprint 5</c:v>
                      </c:pt>
                      <c:pt idx="6">
                        <c:v>Sprint 6</c:v>
                      </c:pt>
                      <c:pt idx="7">
                        <c:v>Sprint 7</c:v>
                      </c:pt>
                      <c:pt idx="8">
                        <c:v>Sprint 8</c:v>
                      </c:pt>
                      <c:pt idx="9">
                        <c:v>Sprint 9</c:v>
                      </c:pt>
                      <c:pt idx="10">
                        <c:v>Sprint 10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tx>
            <c:v>Real</c:v>
          </c:tx>
          <c:spPr>
            <a:ln w="25560">
              <a:solidFill>
                <a:srgbClr val="DC3912"/>
              </a:solidFill>
              <a:round/>
            </a:ln>
          </c:spPr>
          <c:marker>
            <c:symbol val="circle"/>
            <c:size val="7"/>
            <c:spPr>
              <a:solidFill>
                <a:srgbClr val="DC391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'Product Burndown'!$B$6:$L$6</c:f>
              <c:numCache>
                <c:formatCode>#,##0.00</c:formatCode>
                <c:ptCount val="11"/>
                <c:pt idx="0" formatCode="General">
                  <c:v>500</c:v>
                </c:pt>
                <c:pt idx="1">
                  <c:v>461</c:v>
                </c:pt>
                <c:pt idx="2">
                  <c:v>425</c:v>
                </c:pt>
                <c:pt idx="3">
                  <c:v>425</c:v>
                </c:pt>
                <c:pt idx="4">
                  <c:v>392.07</c:v>
                </c:pt>
                <c:pt idx="5">
                  <c:v>392.07</c:v>
                </c:pt>
                <c:pt idx="6">
                  <c:v>392.07</c:v>
                </c:pt>
                <c:pt idx="7">
                  <c:v>392.07</c:v>
                </c:pt>
                <c:pt idx="8">
                  <c:v>392.07</c:v>
                </c:pt>
                <c:pt idx="9">
                  <c:v>392.07</c:v>
                </c:pt>
                <c:pt idx="10">
                  <c:v>392.07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390-4133-9E8D-B78F07D7B8C2}"/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1"/>
                      <c:pt idx="0">
                        <c:v>(hrs)</c:v>
                      </c:pt>
                      <c:pt idx="1">
                        <c:v>Sprint 1</c:v>
                      </c:pt>
                      <c:pt idx="2">
                        <c:v>Sprint 2</c:v>
                      </c:pt>
                      <c:pt idx="3">
                        <c:v>Sprint 3</c:v>
                      </c:pt>
                      <c:pt idx="4">
                        <c:v>Sprint 4</c:v>
                      </c:pt>
                      <c:pt idx="5">
                        <c:v>Sprint 5</c:v>
                      </c:pt>
                      <c:pt idx="6">
                        <c:v>Sprint 6</c:v>
                      </c:pt>
                      <c:pt idx="7">
                        <c:v>Sprint 7</c:v>
                      </c:pt>
                      <c:pt idx="8">
                        <c:v>Sprint 8</c:v>
                      </c:pt>
                      <c:pt idx="9">
                        <c:v>Sprint 9</c:v>
                      </c:pt>
                      <c:pt idx="10">
                        <c:v>Sprint 10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36274440"/>
        <c:axId val="136274832"/>
      </c:lineChart>
      <c:catAx>
        <c:axId val="13627444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36274832"/>
        <c:crosses val="autoZero"/>
        <c:auto val="1"/>
        <c:lblAlgn val="ctr"/>
        <c:lblOffset val="100"/>
        <c:noMultiLvlLbl val="1"/>
      </c:catAx>
      <c:valAx>
        <c:axId val="136274832"/>
        <c:scaling>
          <c:orientation val="minMax"/>
          <c:max val="500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36274440"/>
        <c:crossesAt val="1"/>
        <c:crossBetween val="midCat"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 rtl="0">
            <a:defRPr/>
          </a:pPr>
          <a:endParaRPr lang="pt-BR"/>
        </a:p>
      </c:txPr>
    </c:legend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9</xdr:row>
      <xdr:rowOff>93600</xdr:rowOff>
    </xdr:from>
    <xdr:to>
      <xdr:col>10</xdr:col>
      <xdr:colOff>792360</xdr:colOff>
      <xdr:row>30</xdr:row>
      <xdr:rowOff>117360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showGridLines="0" topLeftCell="B24" zoomScale="115" zoomScaleNormal="115" workbookViewId="0">
      <selection activeCell="C30" sqref="C30"/>
    </sheetView>
  </sheetViews>
  <sheetFormatPr defaultRowHeight="12.75" x14ac:dyDescent="0.2"/>
  <cols>
    <col min="1" max="1" width="40" bestFit="1" customWidth="1"/>
    <col min="2" max="2" width="63.5703125" bestFit="1" customWidth="1"/>
    <col min="3" max="3" width="54.28515625" bestFit="1" customWidth="1"/>
    <col min="4" max="4" width="21.85546875"/>
    <col min="5" max="5" width="14.140625"/>
    <col min="6" max="6" width="8.85546875"/>
    <col min="7" max="1025" width="14.140625"/>
  </cols>
  <sheetData>
    <row r="1" spans="1:19" ht="18" x14ac:dyDescent="0.2">
      <c r="A1" s="43" t="s">
        <v>0</v>
      </c>
      <c r="B1" s="43"/>
      <c r="C1" s="43"/>
      <c r="D1" s="43"/>
      <c r="E1" s="43"/>
      <c r="F1" s="4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2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x14ac:dyDescent="0.2">
      <c r="A3" s="3" t="s">
        <v>7</v>
      </c>
      <c r="B3" s="3"/>
      <c r="C3" s="3"/>
      <c r="D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 x14ac:dyDescent="0.2">
      <c r="A4" s="30" t="s">
        <v>55</v>
      </c>
      <c r="B4" s="32" t="s">
        <v>59</v>
      </c>
      <c r="C4" s="33" t="s">
        <v>63</v>
      </c>
      <c r="D4" s="34">
        <v>9</v>
      </c>
      <c r="E4" s="34">
        <v>9</v>
      </c>
      <c r="F4" s="29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8" x14ac:dyDescent="0.2">
      <c r="A5" s="30" t="s">
        <v>56</v>
      </c>
      <c r="B5" s="32" t="s">
        <v>60</v>
      </c>
      <c r="C5" s="33" t="s">
        <v>64</v>
      </c>
      <c r="D5" s="34">
        <v>10</v>
      </c>
      <c r="E5" s="34">
        <v>10</v>
      </c>
      <c r="F5" s="29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8" x14ac:dyDescent="0.2">
      <c r="A6" s="30" t="s">
        <v>57</v>
      </c>
      <c r="B6" s="32" t="s">
        <v>61</v>
      </c>
      <c r="C6" s="33" t="s">
        <v>66</v>
      </c>
      <c r="D6" s="34">
        <v>10</v>
      </c>
      <c r="E6" s="34">
        <v>10</v>
      </c>
      <c r="F6" s="29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8" x14ac:dyDescent="0.2">
      <c r="A7" s="31" t="s">
        <v>58</v>
      </c>
      <c r="B7" s="32" t="s">
        <v>62</v>
      </c>
      <c r="C7" s="33" t="s">
        <v>65</v>
      </c>
      <c r="D7" s="34">
        <v>10</v>
      </c>
      <c r="E7" s="34">
        <v>10</v>
      </c>
      <c r="F7" s="29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7.25" customHeight="1" x14ac:dyDescent="0.2">
      <c r="A8" s="44" t="s">
        <v>40</v>
      </c>
      <c r="B8" s="45" t="s">
        <v>41</v>
      </c>
      <c r="C8" s="22" t="s">
        <v>42</v>
      </c>
      <c r="D8" s="27">
        <v>3</v>
      </c>
      <c r="E8" s="5">
        <v>3</v>
      </c>
      <c r="F8" s="6">
        <v>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6.5" customHeight="1" x14ac:dyDescent="0.2">
      <c r="A9" s="44"/>
      <c r="B9" s="46"/>
      <c r="C9" s="23" t="s">
        <v>43</v>
      </c>
      <c r="D9" s="27">
        <v>3</v>
      </c>
      <c r="E9" s="5">
        <v>3</v>
      </c>
      <c r="F9" s="6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6.5" customHeight="1" x14ac:dyDescent="0.2">
      <c r="A10" s="44"/>
      <c r="B10" s="46"/>
      <c r="C10" s="23" t="s">
        <v>44</v>
      </c>
      <c r="D10" s="27">
        <v>4</v>
      </c>
      <c r="E10" s="5">
        <v>4</v>
      </c>
      <c r="F10" s="6">
        <v>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6.5" customHeight="1" x14ac:dyDescent="0.2">
      <c r="A11" s="44"/>
      <c r="B11" s="46"/>
      <c r="C11" s="23" t="s">
        <v>45</v>
      </c>
      <c r="D11" s="27">
        <v>3</v>
      </c>
      <c r="E11" s="5">
        <v>3</v>
      </c>
      <c r="F11" s="6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6.5" customHeight="1" x14ac:dyDescent="0.2">
      <c r="A12" s="44"/>
      <c r="B12" s="46"/>
      <c r="C12" s="23" t="s">
        <v>46</v>
      </c>
      <c r="D12" s="27">
        <v>3</v>
      </c>
      <c r="E12" s="5">
        <v>3</v>
      </c>
      <c r="F12" s="6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6.5" customHeight="1" x14ac:dyDescent="0.2">
      <c r="A13" s="44"/>
      <c r="B13" s="46"/>
      <c r="C13" s="23" t="s">
        <v>47</v>
      </c>
      <c r="D13" s="27">
        <v>3</v>
      </c>
      <c r="E13" s="5">
        <v>3</v>
      </c>
      <c r="F13" s="6">
        <v>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5" customHeight="1" x14ac:dyDescent="0.2">
      <c r="A14" s="44"/>
      <c r="B14" s="47"/>
      <c r="C14" s="23" t="s">
        <v>48</v>
      </c>
      <c r="D14" s="27">
        <v>3</v>
      </c>
      <c r="E14" s="5">
        <v>3</v>
      </c>
      <c r="F14" s="6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4.25" x14ac:dyDescent="0.2">
      <c r="A15" s="37" t="s">
        <v>49</v>
      </c>
      <c r="B15" s="40" t="s">
        <v>50</v>
      </c>
      <c r="C15" s="23" t="s">
        <v>51</v>
      </c>
      <c r="D15" s="27">
        <v>1</v>
      </c>
      <c r="E15" s="5">
        <v>1</v>
      </c>
      <c r="F15" s="6">
        <v>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4.25" x14ac:dyDescent="0.2">
      <c r="A16" s="38"/>
      <c r="B16" s="41"/>
      <c r="C16" s="24" t="s">
        <v>52</v>
      </c>
      <c r="D16" s="28">
        <v>1</v>
      </c>
      <c r="E16" s="5">
        <v>1</v>
      </c>
      <c r="F16" s="6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4.25" x14ac:dyDescent="0.2">
      <c r="A17" s="38"/>
      <c r="B17" s="41"/>
      <c r="C17" s="24" t="s">
        <v>54</v>
      </c>
      <c r="D17" s="28">
        <v>3</v>
      </c>
      <c r="E17" s="5">
        <v>3</v>
      </c>
      <c r="F17" s="6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4.25" x14ac:dyDescent="0.2">
      <c r="A18" s="39"/>
      <c r="B18" s="42"/>
      <c r="C18" s="25" t="s">
        <v>53</v>
      </c>
      <c r="D18" s="28">
        <v>9</v>
      </c>
      <c r="E18" s="5">
        <v>9</v>
      </c>
      <c r="F18" s="6">
        <v>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4.25" customHeight="1" x14ac:dyDescent="0.2">
      <c r="A19" s="37" t="s">
        <v>67</v>
      </c>
      <c r="B19" s="40" t="s">
        <v>76</v>
      </c>
      <c r="C19" s="22" t="s">
        <v>72</v>
      </c>
      <c r="D19" s="56">
        <v>3.3</v>
      </c>
      <c r="E19" s="56">
        <v>3.3</v>
      </c>
      <c r="F19" s="6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4.25" customHeight="1" x14ac:dyDescent="0.2">
      <c r="A20" s="39"/>
      <c r="B20" s="42"/>
      <c r="C20" s="23" t="s">
        <v>73</v>
      </c>
      <c r="D20" s="56">
        <v>2.5</v>
      </c>
      <c r="E20" s="56">
        <v>2.5</v>
      </c>
      <c r="F20" s="6">
        <v>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4.25" customHeight="1" x14ac:dyDescent="0.2">
      <c r="A21" s="37" t="s">
        <v>68</v>
      </c>
      <c r="B21" s="40" t="s">
        <v>76</v>
      </c>
      <c r="C21" s="22" t="s">
        <v>72</v>
      </c>
      <c r="D21" s="56">
        <v>3</v>
      </c>
      <c r="E21" s="56">
        <v>3</v>
      </c>
      <c r="F21" s="6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4.25" customHeight="1" x14ac:dyDescent="0.2">
      <c r="A22" s="39"/>
      <c r="B22" s="42"/>
      <c r="C22" s="23" t="s">
        <v>73</v>
      </c>
      <c r="D22" s="56">
        <v>2.25</v>
      </c>
      <c r="E22" s="56">
        <v>2.25</v>
      </c>
      <c r="F22" s="6">
        <v>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4.25" customHeight="1" x14ac:dyDescent="0.2">
      <c r="A23" s="37" t="s">
        <v>69</v>
      </c>
      <c r="B23" s="40" t="s">
        <v>76</v>
      </c>
      <c r="C23" s="22" t="s">
        <v>72</v>
      </c>
      <c r="D23" s="56">
        <v>3.33</v>
      </c>
      <c r="E23" s="56">
        <v>3.33</v>
      </c>
      <c r="F23" s="6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8" customHeight="1" x14ac:dyDescent="0.2">
      <c r="A24" s="39"/>
      <c r="B24" s="42"/>
      <c r="C24" s="23" t="s">
        <v>73</v>
      </c>
      <c r="D24" s="56">
        <v>3</v>
      </c>
      <c r="E24" s="56">
        <v>3</v>
      </c>
      <c r="F24" s="6">
        <v>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" customHeight="1" x14ac:dyDescent="0.2">
      <c r="A25" s="37" t="s">
        <v>70</v>
      </c>
      <c r="B25" s="40" t="s">
        <v>76</v>
      </c>
      <c r="C25" s="22" t="s">
        <v>72</v>
      </c>
      <c r="D25" s="56">
        <v>3.2</v>
      </c>
      <c r="E25" s="56">
        <v>3.2</v>
      </c>
      <c r="F25" s="6">
        <v>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8" customHeight="1" x14ac:dyDescent="0.2">
      <c r="A26" s="39"/>
      <c r="B26" s="42"/>
      <c r="C26" s="23" t="s">
        <v>73</v>
      </c>
      <c r="D26" s="56">
        <v>2.75</v>
      </c>
      <c r="E26" s="56">
        <v>2.75</v>
      </c>
      <c r="F26" s="6">
        <v>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8" customHeight="1" x14ac:dyDescent="0.2">
      <c r="A27" s="37" t="s">
        <v>71</v>
      </c>
      <c r="B27" s="57" t="s">
        <v>77</v>
      </c>
      <c r="C27" s="22" t="s">
        <v>74</v>
      </c>
      <c r="D27" s="56">
        <v>5.4</v>
      </c>
      <c r="E27" s="56">
        <v>5.4</v>
      </c>
      <c r="F27" s="6">
        <v>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5.5" x14ac:dyDescent="0.2">
      <c r="A28" s="39"/>
      <c r="B28" s="58"/>
      <c r="C28" s="22" t="s">
        <v>75</v>
      </c>
      <c r="D28" s="56">
        <v>4.2</v>
      </c>
      <c r="E28" s="56">
        <v>4.2</v>
      </c>
      <c r="F28" s="6">
        <v>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8" x14ac:dyDescent="0.2">
      <c r="A29" s="35"/>
      <c r="B29" s="36"/>
      <c r="C29" s="25"/>
      <c r="D29" s="28"/>
      <c r="E29" s="5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8" x14ac:dyDescent="0.2">
      <c r="A30" s="35"/>
      <c r="B30" s="36"/>
      <c r="C30" s="25"/>
      <c r="D30" s="28"/>
      <c r="E30" s="5"/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8" x14ac:dyDescent="0.2">
      <c r="A31" s="35"/>
      <c r="B31" s="36"/>
      <c r="C31" s="25"/>
      <c r="D31" s="28"/>
      <c r="E31" s="5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4.25" x14ac:dyDescent="0.2">
      <c r="B32" s="4"/>
      <c r="C32" s="4"/>
      <c r="D32" s="28"/>
      <c r="E32" s="5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4.25" x14ac:dyDescent="0.2">
      <c r="A33" s="3" t="s">
        <v>8</v>
      </c>
      <c r="B33" s="3"/>
      <c r="C33" s="3"/>
      <c r="D33" s="59"/>
      <c r="E33" s="8"/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4.25" x14ac:dyDescent="0.2">
      <c r="A34" s="7"/>
      <c r="B34" s="4"/>
      <c r="C34" s="4"/>
      <c r="D34" s="5"/>
      <c r="E34" s="5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4.25" x14ac:dyDescent="0.2">
      <c r="A35" s="4"/>
      <c r="B35" s="4"/>
      <c r="C35" s="4"/>
      <c r="D35" s="5"/>
      <c r="E35" s="5"/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4.25" x14ac:dyDescent="0.2">
      <c r="A36" s="3" t="s">
        <v>9</v>
      </c>
      <c r="B36" s="3"/>
      <c r="C36" s="3"/>
      <c r="D36" s="8"/>
      <c r="E36" s="8"/>
      <c r="F36" s="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4.25" x14ac:dyDescent="0.2">
      <c r="A37" s="4"/>
      <c r="B37" s="4"/>
      <c r="C37" s="4"/>
      <c r="D37" s="5"/>
      <c r="E37" s="5"/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4.25" x14ac:dyDescent="0.2">
      <c r="A38" s="4"/>
      <c r="B38" s="4"/>
      <c r="C38" s="4"/>
      <c r="D38" s="5"/>
      <c r="E38" s="5"/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4.25" x14ac:dyDescent="0.2">
      <c r="A39" s="10" t="s">
        <v>10</v>
      </c>
      <c r="B39" s="4"/>
      <c r="C39" s="10"/>
      <c r="D39" s="11">
        <f>SUM(D4:D38)</f>
        <v>107.93</v>
      </c>
      <c r="E39" s="11">
        <f>SUM(E4:E32)</f>
        <v>107.93</v>
      </c>
      <c r="F39" s="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E40" s="26"/>
    </row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15">
    <mergeCell ref="A27:A28"/>
    <mergeCell ref="B27:B28"/>
    <mergeCell ref="B19:B20"/>
    <mergeCell ref="A19:A20"/>
    <mergeCell ref="A21:A22"/>
    <mergeCell ref="A23:A24"/>
    <mergeCell ref="A25:A26"/>
    <mergeCell ref="B21:B22"/>
    <mergeCell ref="B23:B24"/>
    <mergeCell ref="B25:B26"/>
    <mergeCell ref="A15:A18"/>
    <mergeCell ref="B15:B18"/>
    <mergeCell ref="A1:F1"/>
    <mergeCell ref="A8:A14"/>
    <mergeCell ref="B8:B1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X9"/>
  <sheetViews>
    <sheetView showGridLines="0" tabSelected="1" topLeftCell="A4" zoomScale="90" zoomScaleNormal="90" workbookViewId="0">
      <selection activeCell="K18" sqref="K18"/>
    </sheetView>
  </sheetViews>
  <sheetFormatPr defaultRowHeight="12.75" x14ac:dyDescent="0.2"/>
  <cols>
    <col min="1" max="1" width="38.7109375"/>
    <col min="2" max="2" width="11.5703125"/>
    <col min="3" max="3" width="12.42578125"/>
    <col min="4" max="4" width="12.85546875"/>
    <col min="5" max="6" width="13.28515625"/>
    <col min="7" max="7" width="12.42578125"/>
    <col min="8" max="8" width="12.28515625"/>
    <col min="9" max="10" width="12.140625"/>
    <col min="11" max="11" width="13.140625"/>
    <col min="12" max="12" width="13.42578125"/>
    <col min="13" max="13" width="7.7109375"/>
    <col min="14" max="14" width="9"/>
    <col min="15" max="1025" width="14.140625"/>
  </cols>
  <sheetData>
    <row r="1" spans="1:24" ht="14.25" x14ac:dyDescent="0.2">
      <c r="A1" s="48"/>
      <c r="B1" s="48"/>
      <c r="C1" s="48" t="s">
        <v>11</v>
      </c>
      <c r="D1" s="48"/>
      <c r="E1" s="48"/>
      <c r="F1" s="48"/>
      <c r="G1" s="48"/>
      <c r="H1" s="48"/>
      <c r="I1" s="48"/>
      <c r="J1" s="48"/>
      <c r="K1" s="48"/>
      <c r="L1" s="48"/>
      <c r="M1" s="12"/>
      <c r="N1" s="12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.9" customHeight="1" x14ac:dyDescent="0.2">
      <c r="A2" s="49" t="s">
        <v>12</v>
      </c>
      <c r="B2" s="50" t="s">
        <v>13</v>
      </c>
      <c r="C2" s="51" t="s">
        <v>14</v>
      </c>
      <c r="D2" s="51" t="s">
        <v>15</v>
      </c>
      <c r="E2" s="51" t="s">
        <v>16</v>
      </c>
      <c r="F2" s="52" t="s">
        <v>17</v>
      </c>
      <c r="G2" s="53" t="s">
        <v>18</v>
      </c>
      <c r="H2" s="53" t="s">
        <v>19</v>
      </c>
      <c r="I2" s="52" t="s">
        <v>20</v>
      </c>
      <c r="J2" s="52" t="s">
        <v>21</v>
      </c>
      <c r="K2" s="52" t="s">
        <v>22</v>
      </c>
      <c r="L2" s="52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4.75" customHeight="1" x14ac:dyDescent="0.2">
      <c r="A3" s="49"/>
      <c r="B3" s="50"/>
      <c r="C3" s="50"/>
      <c r="D3" s="50"/>
      <c r="E3" s="51"/>
      <c r="F3" s="52"/>
      <c r="G3" s="53"/>
      <c r="H3" s="53"/>
      <c r="I3" s="52"/>
      <c r="J3" s="52"/>
      <c r="K3" s="52"/>
      <c r="L3" s="52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.75" customHeight="1" x14ac:dyDescent="0.2">
      <c r="A4" s="13">
        <v>70</v>
      </c>
      <c r="B4" s="14" t="s">
        <v>24</v>
      </c>
      <c r="C4" s="15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</row>
    <row r="5" spans="1:24" ht="14.25" x14ac:dyDescent="0.2">
      <c r="A5" s="16" t="s">
        <v>35</v>
      </c>
      <c r="B5" s="17">
        <v>500</v>
      </c>
      <c r="C5" s="18">
        <f t="shared" ref="C5:L5" si="0">B5-$A9</f>
        <v>450</v>
      </c>
      <c r="D5" s="18">
        <f t="shared" si="0"/>
        <v>400</v>
      </c>
      <c r="E5" s="18">
        <f t="shared" si="0"/>
        <v>350</v>
      </c>
      <c r="F5" s="18">
        <f t="shared" si="0"/>
        <v>300</v>
      </c>
      <c r="G5" s="18">
        <f t="shared" si="0"/>
        <v>250</v>
      </c>
      <c r="H5" s="18">
        <f t="shared" si="0"/>
        <v>200</v>
      </c>
      <c r="I5" s="18">
        <f t="shared" si="0"/>
        <v>150</v>
      </c>
      <c r="J5" s="18">
        <f t="shared" si="0"/>
        <v>100</v>
      </c>
      <c r="K5" s="18">
        <f t="shared" si="0"/>
        <v>50</v>
      </c>
      <c r="L5" s="18">
        <f t="shared" si="0"/>
        <v>0</v>
      </c>
      <c r="M5" s="19"/>
      <c r="N5" s="19"/>
    </row>
    <row r="6" spans="1:24" ht="14.25" x14ac:dyDescent="0.2">
      <c r="A6" s="16" t="s">
        <v>36</v>
      </c>
      <c r="B6" s="17">
        <f>B5</f>
        <v>500</v>
      </c>
      <c r="C6" s="18">
        <f t="shared" ref="C6:L6" si="1">B6-C9</f>
        <v>461</v>
      </c>
      <c r="D6" s="18">
        <f t="shared" si="1"/>
        <v>425</v>
      </c>
      <c r="E6" s="18">
        <f t="shared" si="1"/>
        <v>425</v>
      </c>
      <c r="F6" s="18">
        <f t="shared" si="1"/>
        <v>392.07</v>
      </c>
      <c r="G6" s="18">
        <f t="shared" si="1"/>
        <v>392.07</v>
      </c>
      <c r="H6" s="18">
        <f t="shared" si="1"/>
        <v>392.07</v>
      </c>
      <c r="I6" s="18">
        <f t="shared" si="1"/>
        <v>392.07</v>
      </c>
      <c r="J6" s="18">
        <f t="shared" si="1"/>
        <v>392.07</v>
      </c>
      <c r="K6" s="18">
        <f t="shared" si="1"/>
        <v>392.07</v>
      </c>
      <c r="L6" s="18">
        <f t="shared" si="1"/>
        <v>392.07</v>
      </c>
      <c r="M6" s="19"/>
      <c r="N6" s="19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x14ac:dyDescent="0.2">
      <c r="A8" s="54" t="s">
        <v>37</v>
      </c>
      <c r="B8" s="54"/>
      <c r="C8" s="54" t="s">
        <v>38</v>
      </c>
      <c r="D8" s="54"/>
      <c r="E8" s="54"/>
      <c r="F8" s="54"/>
      <c r="G8" s="54"/>
      <c r="H8" s="54"/>
      <c r="I8" s="54"/>
      <c r="J8" s="54"/>
      <c r="K8" s="54"/>
      <c r="L8" s="54"/>
      <c r="M8" s="20" t="s">
        <v>10</v>
      </c>
      <c r="N8" s="20" t="s">
        <v>39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8" x14ac:dyDescent="0.2">
      <c r="A9" s="55">
        <v>50</v>
      </c>
      <c r="B9" s="55"/>
      <c r="C9" s="18">
        <f>SUMIF('Product Backlog'!F:F,1,'Product Backlog'!E:E)</f>
        <v>39</v>
      </c>
      <c r="D9" s="18">
        <f>SUMIF('Product Backlog'!F:F,2,'Product Backlog'!E:E)</f>
        <v>36</v>
      </c>
      <c r="E9" s="18">
        <f>SUMIF('Product Backlog'!F:F,3,'Product Backlog'!E:E)</f>
        <v>0</v>
      </c>
      <c r="F9" s="18">
        <f>SUMIF('Product Backlog'!F:F,4,'Product Backlog'!E:E)</f>
        <v>32.930000000000007</v>
      </c>
      <c r="G9" s="18">
        <f>SUMIF('Product Backlog'!F:F,5,'Product Backlog'!E:E)</f>
        <v>0</v>
      </c>
      <c r="H9" s="18">
        <f>SUMIF('Product Backlog'!F:F,6,'Product Backlog'!E:E)</f>
        <v>0</v>
      </c>
      <c r="I9" s="18">
        <f>SUMIF('Product Backlog'!F:F,7,'Product Backlog'!E:E)</f>
        <v>0</v>
      </c>
      <c r="J9" s="18">
        <f>SUMIF('Product Backlog'!F:F,8,'Product Backlog'!E:E)</f>
        <v>0</v>
      </c>
      <c r="K9" s="18">
        <f>SUMIF('Product Backlog'!F:F,9,'Product Backlog'!E:E)</f>
        <v>0</v>
      </c>
      <c r="L9" s="18">
        <f>SUMIF('Product Backlog'!F:F,10,'Product Backlog'!E:E)</f>
        <v>0</v>
      </c>
      <c r="M9" s="18">
        <f>SUM(C9:L9)</f>
        <v>107.93</v>
      </c>
      <c r="N9" s="18">
        <f>M9/10</f>
        <v>10.793000000000001</v>
      </c>
      <c r="O9" s="1"/>
      <c r="P9" s="1"/>
      <c r="Q9" s="1"/>
      <c r="R9" s="1"/>
      <c r="S9" s="1"/>
      <c r="T9" s="1"/>
      <c r="U9" s="1"/>
      <c r="V9" s="1"/>
      <c r="W9" s="1"/>
      <c r="X9" s="1"/>
    </row>
  </sheetData>
  <mergeCells count="17">
    <mergeCell ref="A8:B8"/>
    <mergeCell ref="C8:L8"/>
    <mergeCell ref="A9:B9"/>
    <mergeCell ref="A1:B1"/>
    <mergeCell ref="C1:L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conditionalFormatting sqref="C10:N91">
    <cfRule type="expression" dxfId="2" priority="2">
      <formula>LEN(TRIM(C10))=0</formula>
    </cfRule>
  </conditionalFormatting>
  <conditionalFormatting sqref="C10:N91">
    <cfRule type="cellIs" dxfId="1" priority="3" operator="equal">
      <formula>0</formula>
    </cfRule>
  </conditionalFormatting>
  <conditionalFormatting sqref="C10:N91">
    <cfRule type="cellIs" dxfId="0" priority="4" operator="notEqual">
      <formula>0</formula>
    </cfRule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A6" sqref="A6"/>
    </sheetView>
  </sheetViews>
  <sheetFormatPr defaultRowHeight="12.75" x14ac:dyDescent="0.2"/>
  <cols>
    <col min="1" max="1" width="49"/>
    <col min="2" max="3" width="14.140625"/>
    <col min="4" max="4" width="79.140625"/>
    <col min="5" max="5" width="50.28515625"/>
    <col min="6" max="1025" width="14.140625"/>
  </cols>
  <sheetData>
    <row r="1" spans="1:1" ht="14.25" x14ac:dyDescent="0.2">
      <c r="A1" s="2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Product Burndown</vt:lpstr>
      <vt:lpstr>Lista de tarefas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</dc:creator>
  <dc:description/>
  <cp:lastModifiedBy>Diogo</cp:lastModifiedBy>
  <cp:revision>5</cp:revision>
  <dcterms:created xsi:type="dcterms:W3CDTF">2016-10-08T21:35:52Z</dcterms:created>
  <dcterms:modified xsi:type="dcterms:W3CDTF">2016-10-08T21:54:32Z</dcterms:modified>
  <dc:language>pt-BR</dc:language>
</cp:coreProperties>
</file>