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zaquiel\Desktop\PDS\Sprint 10\"/>
    </mc:Choice>
  </mc:AlternateContent>
  <bookViews>
    <workbookView xWindow="0" yWindow="0" windowWidth="20490" windowHeight="7755" tabRatio="990" activeTab="1"/>
  </bookViews>
  <sheets>
    <sheet name="Product Backlog" sheetId="1" r:id="rId1"/>
    <sheet name="Product Burndown" sheetId="2" r:id="rId2"/>
    <sheet name="Lista de tarefas" sheetId="3" r:id="rId3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9" i="2" l="1"/>
  <c r="E9" i="2"/>
  <c r="F9" i="2"/>
  <c r="G9" i="2"/>
  <c r="H9" i="2"/>
  <c r="I9" i="2"/>
  <c r="J9" i="2"/>
  <c r="K9" i="2"/>
  <c r="L9" i="2"/>
  <c r="C5" i="2"/>
  <c r="D5" i="2"/>
  <c r="E5" i="2" s="1"/>
  <c r="F5" i="2" s="1"/>
  <c r="G5" i="2" s="1"/>
  <c r="H5" i="2" s="1"/>
  <c r="I5" i="2" s="1"/>
  <c r="J5" i="2" s="1"/>
  <c r="K5" i="2" s="1"/>
  <c r="L5" i="2" s="1"/>
  <c r="D6" i="2"/>
  <c r="E6" i="2" s="1"/>
  <c r="F6" i="2" s="1"/>
  <c r="G6" i="2" s="1"/>
  <c r="H6" i="2" l="1"/>
  <c r="I6" i="2" s="1"/>
  <c r="J6" i="2" s="1"/>
  <c r="K6" i="2" s="1"/>
  <c r="L6" i="2" s="1"/>
  <c r="E186" i="1" l="1"/>
  <c r="D186" i="1" l="1"/>
  <c r="C9" i="2" l="1"/>
  <c r="B6" i="2" l="1"/>
  <c r="C6" i="2" l="1"/>
  <c r="M9" i="2"/>
  <c r="N9" i="2" s="1"/>
</calcChain>
</file>

<file path=xl/sharedStrings.xml><?xml version="1.0" encoding="utf-8"?>
<sst xmlns="http://schemas.openxmlformats.org/spreadsheetml/2006/main" count="294" uniqueCount="243">
  <si>
    <t>Product Backlog</t>
  </si>
  <si>
    <t>Histórias</t>
  </si>
  <si>
    <t>Descrição</t>
  </si>
  <si>
    <t>Tarefas</t>
  </si>
  <si>
    <t>Horas Planejadas</t>
  </si>
  <si>
    <t>Cumpridas</t>
  </si>
  <si>
    <t>Sprint</t>
  </si>
  <si>
    <t>Alto</t>
  </si>
  <si>
    <t>Médio</t>
  </si>
  <si>
    <t>Baixo</t>
  </si>
  <si>
    <t>TOTAL</t>
  </si>
  <si>
    <t>PRODUCT BURNDOWN DATA</t>
  </si>
  <si>
    <t>Dias</t>
  </si>
  <si>
    <t>Planejado</t>
  </si>
  <si>
    <t>13/09/2016 a 20/09/2016</t>
  </si>
  <si>
    <t>20/09/2016 a 27/09/2016</t>
  </si>
  <si>
    <t>27/09/2016 a 04/10/2016</t>
  </si>
  <si>
    <t>04/10/2016 a 11/10/2016</t>
  </si>
  <si>
    <t>11/10/2016 a 18/10/2016</t>
  </si>
  <si>
    <t>18/10/2016 a 25/10/2016</t>
  </si>
  <si>
    <t>25/10/2016 a 01/11/2016</t>
  </si>
  <si>
    <t>01/11/2016 a 08/11/2016</t>
  </si>
  <si>
    <t>08/11/2016 a 15/11/2016</t>
  </si>
  <si>
    <t>15/11/2016 a 22/11/2016</t>
  </si>
  <si>
    <t>(hrs)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</si>
  <si>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</si>
  <si>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</si>
  <si>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</si>
  <si>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</si>
  <si>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</si>
  <si>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</si>
  <si>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</si>
  <si>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</si>
  <si>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</si>
  <si>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</si>
  <si>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Ideal</t>
  </si>
  <si>
    <t>Real</t>
  </si>
  <si>
    <t>Horas Por Sprint</t>
  </si>
  <si>
    <t>Sprints Data</t>
  </si>
  <si>
    <t>MÉDIA</t>
  </si>
  <si>
    <t>Criação de telas</t>
  </si>
  <si>
    <t>Implementar parte gráfica do sistema.</t>
  </si>
  <si>
    <t>Cadastro paciente</t>
  </si>
  <si>
    <t>Cadastro funcionario</t>
  </si>
  <si>
    <t>Agendamento</t>
  </si>
  <si>
    <t>Prontuario</t>
  </si>
  <si>
    <t>Busca paciente</t>
  </si>
  <si>
    <t>Busca funcionario</t>
  </si>
  <si>
    <t>Menu</t>
  </si>
  <si>
    <t>Cadastro de paciente</t>
  </si>
  <si>
    <t>Implementar parte funcional do cadastro de paciente</t>
  </si>
  <si>
    <t>Criação Classe Pessoa</t>
  </si>
  <si>
    <t>Criação Classe Paciente</t>
  </si>
  <si>
    <t>Programar métodos</t>
  </si>
  <si>
    <t>Criação Classe Prontuário</t>
  </si>
  <si>
    <t>Levantamento de requisitos</t>
  </si>
  <si>
    <t>Documentação de requisitos</t>
  </si>
  <si>
    <t>Diagramação de caso de uso</t>
  </si>
  <si>
    <t>Diagrama de classe</t>
  </si>
  <si>
    <t>Funcionalidades que o sistema deve oferecer ao usuário.</t>
  </si>
  <si>
    <t>Documentar todos os requisitos do sistema</t>
  </si>
  <si>
    <t>Criação do diagrama de caso de uso</t>
  </si>
  <si>
    <t>Criação do diagrama de classe</t>
  </si>
  <si>
    <t>Listar todos os requisitos do sistema</t>
  </si>
  <si>
    <t xml:space="preserve">Definição de requisitos funcionais e não-funcionais </t>
  </si>
  <si>
    <t>Identificação de classes do sistema e seus relacionamentos</t>
  </si>
  <si>
    <t xml:space="preserve">Criar atores e seus comportamentos no sistema </t>
  </si>
  <si>
    <t>Módulo cadastro de funcionário</t>
  </si>
  <si>
    <t>Módulo Busca de Paciente</t>
  </si>
  <si>
    <t>Módulo Busca de Funcionário</t>
  </si>
  <si>
    <t>Módulo Agendamento</t>
  </si>
  <si>
    <t>Integração de módulos</t>
  </si>
  <si>
    <t>Implementação de metódos</t>
  </si>
  <si>
    <t>Tratamento de exceções</t>
  </si>
  <si>
    <t>Codificação e testes dos módulos cadastro de paciente e funcionário</t>
  </si>
  <si>
    <t>Codificação e testes dos módulos busca de funcionário, paciente e agendamento</t>
  </si>
  <si>
    <t>Códificação de métodos e tratamento de exceções do módulo</t>
  </si>
  <si>
    <t xml:space="preserve">Integração, teste e correção de possiveis erros nos módulos desenvolvidos </t>
  </si>
  <si>
    <t>Reajuste de código</t>
  </si>
  <si>
    <t>Módulo Calendário</t>
  </si>
  <si>
    <t>Estudo da biblioteca JCalendar</t>
  </si>
  <si>
    <t xml:space="preserve">Implementação gráfica do JDateChooser e seus eventos </t>
  </si>
  <si>
    <t>Integrar busca de paciente</t>
  </si>
  <si>
    <t>Inserção de busca de funcionário</t>
  </si>
  <si>
    <t>Inserção de metodos para busca de data</t>
  </si>
  <si>
    <t>Tratamento de exceção para busca de hora</t>
  </si>
  <si>
    <t>Reajuste de agendamento</t>
  </si>
  <si>
    <t>Tratamento de exceção do campo rg da tela cadastro de paciente</t>
  </si>
  <si>
    <t>Tratamento de exceção do campo rg da tela cadastro de funcionário</t>
  </si>
  <si>
    <t>Busca de bibliotecas e estudo destas, para implementação no sistema.</t>
  </si>
  <si>
    <t>Codificação de métodos e tratamento de exceções do módulo</t>
  </si>
  <si>
    <t>Correção de erros encontrados após a entrega da Sprint anterior</t>
  </si>
  <si>
    <t>Atualização de documentação</t>
  </si>
  <si>
    <t>Inclusão de funcionalidades</t>
  </si>
  <si>
    <t>Módulo agendamento</t>
  </si>
  <si>
    <t>InternalFrame</t>
  </si>
  <si>
    <t>Atualizar requisitos</t>
  </si>
  <si>
    <t>Atualizar diagrama de caso de uso</t>
  </si>
  <si>
    <t>Atualizar diagrama de classe</t>
  </si>
  <si>
    <t>Inserção de busca de paciente na tela de agendamento</t>
  </si>
  <si>
    <t>Inserção de busca de funcionário na tela de agendamento</t>
  </si>
  <si>
    <t>Inserção de campos de endereço na tela de cadastro de paciente</t>
  </si>
  <si>
    <t>Implementação de métodos de controle de data e horário no agendamento</t>
  </si>
  <si>
    <t>Tratamento de exceção no horário de agendamento de consultas</t>
  </si>
  <si>
    <t>Estudo da funcionalidade</t>
  </si>
  <si>
    <t>Implemetação da funcionalidade nas telas internas do sistema</t>
  </si>
  <si>
    <t>Implementar novas funcionálidades no sistema</t>
  </si>
  <si>
    <t>Correção de bugs e tratamento de exceções</t>
  </si>
  <si>
    <t>Integração de funcionalidade ao sistema</t>
  </si>
  <si>
    <t>Inserção de JComboBox com dados de cidades e estados nas telas de cadastro</t>
  </si>
  <si>
    <t>Atualização MVC</t>
  </si>
  <si>
    <t>Módulo Prontuário</t>
  </si>
  <si>
    <t>Tela de login</t>
  </si>
  <si>
    <t>Integração com o BD</t>
  </si>
  <si>
    <t>Consultas</t>
  </si>
  <si>
    <t>Atualização da documentação</t>
  </si>
  <si>
    <t>Mudança de métodos das telas de cadastro para classe funcionário</t>
  </si>
  <si>
    <t>Mudança de métodos das telas de busca para classe funcionário</t>
  </si>
  <si>
    <t>Implementação gráfica da tela prontuário</t>
  </si>
  <si>
    <t>Métodos de busca de prontuário</t>
  </si>
  <si>
    <t>Métodos de alteração de prontuário</t>
  </si>
  <si>
    <t>Métodos de salvar prontuário</t>
  </si>
  <si>
    <t>Integração com agendamento</t>
  </si>
  <si>
    <t>Implementação gráfica</t>
  </si>
  <si>
    <t>Implementação de métodos</t>
  </si>
  <si>
    <t>Diagrama Entidade Relacionamento</t>
  </si>
  <si>
    <t>Criação do banco, tabelas e atributos do banco</t>
  </si>
  <si>
    <t xml:space="preserve">Estudo da biblioteca </t>
  </si>
  <si>
    <t>Conexão do banco com o eclipse</t>
  </si>
  <si>
    <t>Métodos de inserção de pacientes</t>
  </si>
  <si>
    <t>Métodos de inserção de funcionarios</t>
  </si>
  <si>
    <t>Métodos de remoção de pacientes</t>
  </si>
  <si>
    <t>Métodos de remoção de funcionarios</t>
  </si>
  <si>
    <t>Métodos de busca de pacientes</t>
  </si>
  <si>
    <t>Métodos de busca de funcionários</t>
  </si>
  <si>
    <t>Implementar parte gráfica da tela consulta de agendamentos</t>
  </si>
  <si>
    <t>Implementar métodos de consultas de agendamentos</t>
  </si>
  <si>
    <t xml:space="preserve">Exibir consultas do data atual na tela </t>
  </si>
  <si>
    <t>Mudança de métodos para suas classes, de modo a respeitar o padrão de projeto utilizado</t>
  </si>
  <si>
    <t>Implementação de métodos de busca e alteração de prontuários.</t>
  </si>
  <si>
    <t>Implementação gráfica e funcional da tela de login do sistema.</t>
  </si>
  <si>
    <t>Estudo, diagramação e implementação de métodos de inserção, remoção e busca de pacientes e funcionários</t>
  </si>
  <si>
    <t>Implementação gráfica e funcional da tela de consulta de agendamentos</t>
  </si>
  <si>
    <t>Atualização de modificações feitas no projeto durante a Sprint</t>
  </si>
  <si>
    <t>,</t>
  </si>
  <si>
    <t>Melhoramento do Módulo Prontuário</t>
  </si>
  <si>
    <t>Tela de Informações do paciente</t>
  </si>
  <si>
    <t>Análise do projeto</t>
  </si>
  <si>
    <t>Remoção de classes desnecessárias</t>
  </si>
  <si>
    <t>Inserção de métodos e atributos</t>
  </si>
  <si>
    <t>Melhoramento na codificação de busca de prontuário</t>
  </si>
  <si>
    <t>Melhoramento codificação de alteração de prontuário</t>
  </si>
  <si>
    <t>Inserção de atributos na classe protuário</t>
  </si>
  <si>
    <t>Mudança nos métodos de acesso ao prontuário</t>
  </si>
  <si>
    <t>Melhoramento na integração com agendamento</t>
  </si>
  <si>
    <t>Analise do banco de dados</t>
  </si>
  <si>
    <t>Recriação do banco de dados</t>
  </si>
  <si>
    <t>Criação de diagramas do banco de dados</t>
  </si>
  <si>
    <t>Criação de script para esquema do banco de dados</t>
  </si>
  <si>
    <t>Criação de método cadastro de paciente</t>
  </si>
  <si>
    <t>Criação de método consulta de paciente</t>
  </si>
  <si>
    <t>Criação de método alteração de paciente</t>
  </si>
  <si>
    <t>Teste de inserção e consulta de paciente</t>
  </si>
  <si>
    <t>Criação de método cadastro de funcionário</t>
  </si>
  <si>
    <t>Criação de método consulta de funcionario</t>
  </si>
  <si>
    <t>Criação de método alteração de funcionário</t>
  </si>
  <si>
    <t>Teste de inserção e consulta de funcionario</t>
  </si>
  <si>
    <t>Criação de método cadastro de agenda</t>
  </si>
  <si>
    <t>Criação de método consulta de agenda</t>
  </si>
  <si>
    <t>Criação de método alteração de agenda</t>
  </si>
  <si>
    <t>Teste de inserção e consulta de agenda</t>
  </si>
  <si>
    <t>Criação de método para criação de prontuário de atendimento</t>
  </si>
  <si>
    <t>Criação de método para consulta de prontuário de atendimento</t>
  </si>
  <si>
    <t>Criação de método para alteração de prontuário de atendimento</t>
  </si>
  <si>
    <t>Teste de inserção de consulta de prontuário</t>
  </si>
  <si>
    <t>Integração com a funcionalidade de cadastro de paciente</t>
  </si>
  <si>
    <t>Integração com a funcionalidade de cadastro de funcionário</t>
  </si>
  <si>
    <t>Integração com a funcionalidade de busca de paciente</t>
  </si>
  <si>
    <t>Integração com a funcionalidade de busca de funcionário</t>
  </si>
  <si>
    <t>Integração com a funcionalidade de alteração de paciente</t>
  </si>
  <si>
    <t>Integração com a funcionalidade de alteração de funcionário</t>
  </si>
  <si>
    <t>Integração com a funcionalidade de remoção de paciente</t>
  </si>
  <si>
    <t>Integração com a funcionalidade de remoção de funcionário</t>
  </si>
  <si>
    <t>Integração com a funcionalidade de agendamento de consulta</t>
  </si>
  <si>
    <t>Integração com a funcionalidade de busca de agendamentos</t>
  </si>
  <si>
    <t>Implementação de métodos e atributos</t>
  </si>
  <si>
    <t>Integração com o sistema</t>
  </si>
  <si>
    <t>Atualizar diagrama de entidade relacionamento</t>
  </si>
  <si>
    <t>Melhoramento de funcionalidades</t>
  </si>
  <si>
    <t>Alterações de métodos</t>
  </si>
  <si>
    <t>Testes e implementações</t>
  </si>
  <si>
    <t>Codificação de métodos e parte gráfica</t>
  </si>
  <si>
    <t>Divisão do sistema e suas funcionalidades para médico e atendente</t>
  </si>
  <si>
    <t>Ajustes BD</t>
  </si>
  <si>
    <t>Modificações e inclusões de funcionalidades</t>
  </si>
  <si>
    <t>Melhoramento no código de busca e edição de prontuário</t>
  </si>
  <si>
    <t>Melhoramento no controle de horários de agendamento</t>
  </si>
  <si>
    <t>Separação de funcionalidades para cada usuário</t>
  </si>
  <si>
    <t>Método de reconhecimento de tipo de usuário</t>
  </si>
  <si>
    <t>Implementação gráfica com funcionalidades para cada tipo de usuário</t>
  </si>
  <si>
    <t>Restrição de acesso para cada tipo de usuário</t>
  </si>
  <si>
    <t>Criação de classe TelaMenuAtendente</t>
  </si>
  <si>
    <t>Criação de classe TelaMenuMedico</t>
  </si>
  <si>
    <t>Método de inserção de usuário padrão no banco de dados</t>
  </si>
  <si>
    <t>Método de validação de acesso de usuário</t>
  </si>
  <si>
    <t>Método de verificação de usuário padrão no banco</t>
  </si>
  <si>
    <t>Método de busca de agendamentos do dia atual</t>
  </si>
  <si>
    <t>Método de busca de agendamentos pelo cpf do funcionário</t>
  </si>
  <si>
    <t>Método de busca de paciente por nome</t>
  </si>
  <si>
    <t>Implementação de usuário default no banco</t>
  </si>
  <si>
    <t>Inclusão de JRadioButton e ButtonGroup na tela de cadastro de funcionário</t>
  </si>
  <si>
    <t>Inserção de tabela com todas as consultas do dia na TelaMenuAtendente</t>
  </si>
  <si>
    <t>Inserção de tabela com todos os pacientes do dia na TelaMenuMedico</t>
  </si>
  <si>
    <t>Inserção de JMenu Opções na TelaMenuAtendende</t>
  </si>
  <si>
    <t>Inserção de JMenu Opções na TelaMenuMédico</t>
  </si>
  <si>
    <t>Inserção de JMenuItem Sair na TelaMenuAtendende</t>
  </si>
  <si>
    <t>Inserção de JMenuItem Sair na TelaMenuMedico</t>
  </si>
  <si>
    <t>Implementação de método de encerramento do sistema</t>
  </si>
  <si>
    <t>Restrição de funções para cada tipo de usuário</t>
  </si>
  <si>
    <t>Clique célula de agendamento diário</t>
  </si>
  <si>
    <t>Estudo de uso de eventos em tabelas</t>
  </si>
  <si>
    <t>Criação de eventos de clique em células</t>
  </si>
  <si>
    <t>Busca de prontuário do agendamento</t>
  </si>
  <si>
    <t xml:space="preserve">Teste de integração </t>
  </si>
  <si>
    <t>Testes de módulo Funcionário</t>
  </si>
  <si>
    <t>Teste de conexão com o banco</t>
  </si>
  <si>
    <t>Teste de cadastro de funcionário</t>
  </si>
  <si>
    <t>Teste de busca de funcionário</t>
  </si>
  <si>
    <t>Teste de edição de funcionário</t>
  </si>
  <si>
    <t>Teste de remoção de funcionário</t>
  </si>
  <si>
    <t>Teste de integração com outros módulos</t>
  </si>
  <si>
    <t>Testes de módulo Paciente</t>
  </si>
  <si>
    <t>Teste de cadastro de paciente</t>
  </si>
  <si>
    <t>Teste de busca de paciente</t>
  </si>
  <si>
    <t>Teste de edição de paciente</t>
  </si>
  <si>
    <t>Teste de remoção de paciente</t>
  </si>
  <si>
    <t>Teste de módulo agendamento</t>
  </si>
  <si>
    <t>Teste de cadastro de agendamento</t>
  </si>
  <si>
    <t>Teste de busca de agendamento</t>
  </si>
  <si>
    <t>Teste de edição de agendamento</t>
  </si>
  <si>
    <t>Teste de remoção de agendamento</t>
  </si>
  <si>
    <t>Teste de módulo Prontuário</t>
  </si>
  <si>
    <t>Clicar numa célula da tabela de agendamento e abrir prontuário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</si>
</sst>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20" x14ac:knownFonts="1">
    <font>
      <sz val="10"/>
      <color rgb="FF000000"/>
      <name val="Arial"/>
      <family val="2"/>
      <charset val="1"/>
    </font>
    <font>
      <b/>
      <sz val="14"/>
      <name val="Cambria"/>
      <family val="1"/>
      <charset val="1"/>
    </font>
    <font>
      <sz val="11"/>
      <name val="Cambria"/>
      <family val="1"/>
      <charset val="1"/>
    </font>
    <font>
      <b/>
      <sz val="11"/>
      <name val="Cambria"/>
      <family val="1"/>
      <charset val="1"/>
    </font>
    <font>
      <b/>
      <sz val="1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0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4"/>
      <color rgb="FFFFFFFF"/>
      <name val="Cambria"/>
      <family val="1"/>
      <charset val="1"/>
    </font>
    <font>
      <sz val="12"/>
      <name val="Cambria"/>
      <family val="1"/>
      <charset val="1"/>
    </font>
    <font>
      <sz val="14"/>
      <color rgb="FF000000"/>
      <name val="Cambria"/>
      <family val="1"/>
      <charset val="1"/>
    </font>
    <font>
      <sz val="14"/>
      <name val="Cambria"/>
      <family val="1"/>
      <charset val="1"/>
    </font>
    <font>
      <sz val="10"/>
      <name val="Cambria"/>
      <family val="1"/>
    </font>
    <font>
      <sz val="14"/>
      <name val="Cambria"/>
      <family val="1"/>
    </font>
    <font>
      <b/>
      <u/>
      <sz val="10"/>
      <name val="Cambria"/>
      <family val="1"/>
      <charset val="1"/>
    </font>
    <font>
      <sz val="10"/>
      <color theme="1"/>
      <name val="Cambria"/>
      <family val="1"/>
    </font>
    <font>
      <sz val="10"/>
      <color rgb="FF000000"/>
      <name val="Cambria"/>
      <family val="1"/>
    </font>
    <font>
      <sz val="12"/>
      <name val="Cambria"/>
      <family val="1"/>
    </font>
  </fonts>
  <fills count="11">
    <fill>
      <patternFill patternType="none"/>
    </fill>
    <fill>
      <patternFill patternType="gray125"/>
    </fill>
    <fill>
      <patternFill patternType="solid">
        <fgColor rgb="FF0B5394"/>
        <bgColor rgb="FF1C4587"/>
      </patternFill>
    </fill>
    <fill>
      <patternFill patternType="solid">
        <fgColor rgb="FF6FA8DC"/>
        <bgColor rgb="FF6D9EEB"/>
      </patternFill>
    </fill>
    <fill>
      <patternFill patternType="solid">
        <fgColor rgb="FFDBEEF4"/>
        <bgColor rgb="FFCCFFFF"/>
      </patternFill>
    </fill>
    <fill>
      <patternFill patternType="solid">
        <fgColor rgb="FF1C4587"/>
        <bgColor rgb="FF0B5394"/>
      </patternFill>
    </fill>
    <fill>
      <patternFill patternType="solid">
        <fgColor rgb="FF1155CC"/>
        <bgColor rgb="FF0B5394"/>
      </patternFill>
    </fill>
    <fill>
      <patternFill patternType="solid">
        <fgColor rgb="FFC9DAF8"/>
        <bgColor rgb="FFDBEEF4"/>
      </patternFill>
    </fill>
    <fill>
      <patternFill patternType="solid">
        <fgColor theme="0"/>
        <bgColor rgb="FFB7B7B7"/>
      </patternFill>
    </fill>
    <fill>
      <patternFill patternType="solid">
        <fgColor theme="0"/>
        <bgColor rgb="FF003366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4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" fontId="4" fillId="0" borderId="2" xfId="0" applyNumberFormat="1" applyFont="1" applyBorder="1" applyAlignment="1">
      <alignment horizontal="center" vertical="center"/>
    </xf>
    <xf numFmtId="0" fontId="2" fillId="0" borderId="0" xfId="0" applyFont="1"/>
    <xf numFmtId="1" fontId="9" fillId="6" borderId="6" xfId="0" applyNumberFormat="1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4" fontId="4" fillId="7" borderId="2" xfId="0" applyNumberFormat="1" applyFont="1" applyFill="1" applyBorder="1" applyAlignment="1">
      <alignment horizontal="center" vertical="center"/>
    </xf>
    <xf numFmtId="4" fontId="2" fillId="0" borderId="0" xfId="0" applyNumberFormat="1" applyFont="1"/>
    <xf numFmtId="0" fontId="7" fillId="5" borderId="2" xfId="0" applyFont="1" applyFill="1" applyBorder="1" applyAlignment="1">
      <alignment horizontal="center" vertical="center"/>
    </xf>
    <xf numFmtId="0" fontId="2" fillId="0" borderId="0" xfId="0" applyFont="1" applyAlignment="1"/>
    <xf numFmtId="0" fontId="6" fillId="8" borderId="2" xfId="0" applyFont="1" applyFill="1" applyBorder="1" applyAlignment="1">
      <alignment vertical="center" wrapText="1"/>
    </xf>
    <xf numFmtId="0" fontId="6" fillId="9" borderId="2" xfId="0" applyFont="1" applyFill="1" applyBorder="1" applyAlignment="1">
      <alignment vertical="center" wrapText="1"/>
    </xf>
    <xf numFmtId="0" fontId="6" fillId="10" borderId="2" xfId="0" applyFont="1" applyFill="1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0" fillId="0" borderId="0" xfId="0" applyFont="1"/>
    <xf numFmtId="2" fontId="6" fillId="8" borderId="2" xfId="0" applyNumberFormat="1" applyFont="1" applyFill="1" applyBorder="1" applyAlignment="1">
      <alignment horizontal="center" vertical="center"/>
    </xf>
    <xf numFmtId="2" fontId="6" fillId="10" borderId="2" xfId="0" applyNumberFormat="1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left" vertical="center"/>
    </xf>
    <xf numFmtId="2" fontId="14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7" fillId="10" borderId="2" xfId="0" applyFont="1" applyFill="1" applyBorder="1" applyAlignment="1">
      <alignment horizontal="left" vertical="center"/>
    </xf>
    <xf numFmtId="0" fontId="14" fillId="8" borderId="2" xfId="0" applyFont="1" applyFill="1" applyBorder="1" applyAlignment="1">
      <alignment vertical="center" wrapText="1"/>
    </xf>
    <xf numFmtId="0" fontId="14" fillId="9" borderId="2" xfId="0" applyFont="1" applyFill="1" applyBorder="1" applyAlignment="1">
      <alignment vertical="center" wrapText="1"/>
    </xf>
    <xf numFmtId="0" fontId="18" fillId="0" borderId="0" xfId="0" applyFont="1"/>
    <xf numFmtId="0" fontId="18" fillId="0" borderId="2" xfId="0" applyFont="1" applyBorder="1"/>
    <xf numFmtId="0" fontId="18" fillId="0" borderId="0" xfId="0" applyFont="1" applyFill="1" applyAlignment="1">
      <alignment horizontal="center"/>
    </xf>
    <xf numFmtId="0" fontId="18" fillId="0" borderId="2" xfId="0" applyFont="1" applyFill="1" applyBorder="1" applyAlignment="1">
      <alignment horizontal="center"/>
    </xf>
    <xf numFmtId="0" fontId="18" fillId="0" borderId="6" xfId="0" applyFont="1" applyFill="1" applyBorder="1"/>
    <xf numFmtId="0" fontId="14" fillId="8" borderId="6" xfId="0" applyFont="1" applyFill="1" applyBorder="1" applyAlignment="1">
      <alignment vertical="center" wrapText="1"/>
    </xf>
    <xf numFmtId="0" fontId="14" fillId="9" borderId="2" xfId="0" applyFont="1" applyFill="1" applyBorder="1" applyAlignment="1">
      <alignment horizontal="center" vertical="center"/>
    </xf>
    <xf numFmtId="0" fontId="14" fillId="10" borderId="2" xfId="0" applyFont="1" applyFill="1" applyBorder="1" applyAlignment="1">
      <alignment horizontal="center" vertical="center"/>
    </xf>
    <xf numFmtId="0" fontId="18" fillId="10" borderId="0" xfId="0" applyFont="1" applyFill="1" applyAlignment="1">
      <alignment horizontal="center"/>
    </xf>
    <xf numFmtId="0" fontId="6" fillId="8" borderId="2" xfId="0" applyFont="1" applyFill="1" applyBorder="1" applyAlignment="1">
      <alignment horizontal="center" vertical="center"/>
    </xf>
    <xf numFmtId="0" fontId="18" fillId="10" borderId="2" xfId="0" applyFont="1" applyFill="1" applyBorder="1" applyAlignment="1">
      <alignment horizontal="center"/>
    </xf>
    <xf numFmtId="0" fontId="11" fillId="0" borderId="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9" fillId="9" borderId="8" xfId="0" applyFont="1" applyFill="1" applyBorder="1" applyAlignment="1">
      <alignment horizontal="center" vertical="center"/>
    </xf>
    <xf numFmtId="0" fontId="19" fillId="9" borderId="6" xfId="0" applyFont="1" applyFill="1" applyBorder="1" applyAlignment="1">
      <alignment horizontal="center" vertical="center"/>
    </xf>
    <xf numFmtId="0" fontId="19" fillId="9" borderId="4" xfId="0" applyFont="1" applyFill="1" applyBorder="1" applyAlignment="1">
      <alignment horizontal="center" vertical="center"/>
    </xf>
    <xf numFmtId="0" fontId="19" fillId="9" borderId="8" xfId="0" applyFont="1" applyFill="1" applyBorder="1" applyAlignment="1">
      <alignment horizontal="center" vertical="center" wrapText="1"/>
    </xf>
    <xf numFmtId="0" fontId="19" fillId="9" borderId="6" xfId="0" applyFont="1" applyFill="1" applyBorder="1" applyAlignment="1">
      <alignment horizontal="center" vertical="center" wrapText="1"/>
    </xf>
    <xf numFmtId="0" fontId="19" fillId="9" borderId="4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8" xfId="0" applyFont="1" applyFill="1" applyBorder="1" applyAlignment="1">
      <alignment horizontal="center"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164" fontId="8" fillId="5" borderId="5" xfId="0" applyNumberFormat="1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000000"/>
      </font>
      <fill>
        <patternFill>
          <bgColor rgb="FF6D9EEB"/>
        </patternFill>
      </fill>
      <border diagonalUp="0" diagonalDown="0">
        <left/>
        <right/>
        <top/>
        <bottom/>
      </border>
    </dxf>
    <dxf>
      <font>
        <color rgb="FF000000"/>
      </font>
      <fill>
        <patternFill>
          <bgColor rgb="FFC9DAF8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6D9EEB"/>
      <rgbColor rgb="FF993366"/>
      <rgbColor rgb="FFFFFFCC"/>
      <rgbColor rgb="FFDBEEF4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684EE"/>
      <rgbColor rgb="FF33CCCC"/>
      <rgbColor rgb="FF99CC00"/>
      <rgbColor rgb="FFFFCC00"/>
      <rgbColor rgb="FFFF9900"/>
      <rgbColor rgb="FFFF6600"/>
      <rgbColor rgb="FF666699"/>
      <rgbColor rgb="FF6FA8DC"/>
      <rgbColor rgb="FF0B5394"/>
      <rgbColor rgb="FF339966"/>
      <rgbColor rgb="FF003300"/>
      <rgbColor rgb="FF333300"/>
      <rgbColor rgb="FFDC3912"/>
      <rgbColor rgb="FF993366"/>
      <rgbColor rgb="FF1C458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Ideal</c:v>
          </c:tx>
          <c:spPr>
            <a:ln w="25560">
              <a:solidFill>
                <a:srgbClr val="4684EE"/>
              </a:solidFill>
              <a:round/>
            </a:ln>
          </c:spPr>
          <c:marker>
            <c:symbol val="circle"/>
            <c:size val="7"/>
            <c:spPr>
              <a:solidFill>
                <a:srgbClr val="4684E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1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  <c:pt idx="1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90-4133-9E8D-B78F07D7B8C2}"/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(hrs)</c:v>
                      </c:pt>
                      <c:pt idx="1">
                        <c:v>Sprint 1</c:v>
                      </c:pt>
                      <c:pt idx="2">
                        <c:v>Sprint 2</c:v>
                      </c:pt>
                      <c:pt idx="3">
                        <c:v>Sprint 3</c:v>
                      </c:pt>
                      <c:pt idx="4">
                        <c:v>Sprint 4</c:v>
                      </c:pt>
                      <c:pt idx="5">
                        <c:v>Sprint 5</c:v>
                      </c:pt>
                      <c:pt idx="6">
                        <c:v>Sprint 6</c:v>
                      </c:pt>
                      <c:pt idx="7">
                        <c:v>Sprint 7</c:v>
                      </c:pt>
                      <c:pt idx="8">
                        <c:v>Sprint 8</c:v>
                      </c:pt>
                      <c:pt idx="9">
                        <c:v>Sprint 9</c:v>
                      </c:pt>
                      <c:pt idx="10">
                        <c:v>Sprint 10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tx>
            <c:v>Real</c:v>
          </c:tx>
          <c:spPr>
            <a:ln w="25560">
              <a:solidFill>
                <a:srgbClr val="DC3912"/>
              </a:solidFill>
              <a:round/>
            </a:ln>
          </c:spPr>
          <c:marker>
            <c:symbol val="circle"/>
            <c:size val="7"/>
            <c:spPr>
              <a:solidFill>
                <a:srgbClr val="DC391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'Product Burndown'!$B$6:$L$6</c:f>
              <c:numCache>
                <c:formatCode>#,##0.00</c:formatCode>
                <c:ptCount val="11"/>
                <c:pt idx="0" formatCode="General">
                  <c:v>500</c:v>
                </c:pt>
                <c:pt idx="1">
                  <c:v>461</c:v>
                </c:pt>
                <c:pt idx="2">
                  <c:v>425</c:v>
                </c:pt>
                <c:pt idx="3">
                  <c:v>425</c:v>
                </c:pt>
                <c:pt idx="4">
                  <c:v>392.07</c:v>
                </c:pt>
                <c:pt idx="5">
                  <c:v>356.16999999999996</c:v>
                </c:pt>
                <c:pt idx="6">
                  <c:v>318.46999999999997</c:v>
                </c:pt>
                <c:pt idx="7">
                  <c:v>271.27</c:v>
                </c:pt>
                <c:pt idx="8">
                  <c:v>226.51999999999998</c:v>
                </c:pt>
                <c:pt idx="9">
                  <c:v>183.26999999999998</c:v>
                </c:pt>
                <c:pt idx="10">
                  <c:v>166.07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90-4133-9E8D-B78F07D7B8C2}"/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(hrs)</c:v>
                      </c:pt>
                      <c:pt idx="1">
                        <c:v>Sprint 1</c:v>
                      </c:pt>
                      <c:pt idx="2">
                        <c:v>Sprint 2</c:v>
                      </c:pt>
                      <c:pt idx="3">
                        <c:v>Sprint 3</c:v>
                      </c:pt>
                      <c:pt idx="4">
                        <c:v>Sprint 4</c:v>
                      </c:pt>
                      <c:pt idx="5">
                        <c:v>Sprint 5</c:v>
                      </c:pt>
                      <c:pt idx="6">
                        <c:v>Sprint 6</c:v>
                      </c:pt>
                      <c:pt idx="7">
                        <c:v>Sprint 7</c:v>
                      </c:pt>
                      <c:pt idx="8">
                        <c:v>Sprint 8</c:v>
                      </c:pt>
                      <c:pt idx="9">
                        <c:v>Sprint 9</c:v>
                      </c:pt>
                      <c:pt idx="10">
                        <c:v>Sprint 10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07500968"/>
        <c:axId val="306467744"/>
      </c:lineChart>
      <c:catAx>
        <c:axId val="30750096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306467744"/>
        <c:crosses val="autoZero"/>
        <c:auto val="1"/>
        <c:lblAlgn val="ctr"/>
        <c:lblOffset val="100"/>
        <c:noMultiLvlLbl val="1"/>
      </c:catAx>
      <c:valAx>
        <c:axId val="306467744"/>
        <c:scaling>
          <c:orientation val="minMax"/>
          <c:max val="50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307500968"/>
        <c:crossesAt val="1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266760</xdr:colOff>
      <xdr:row>9</xdr:row>
      <xdr:rowOff>93600</xdr:rowOff>
    </xdr:from>
    <xdr:to>
      <xdr:col>10</xdr:col>
      <xdr:colOff>792360</xdr:colOff>
      <xdr:row>30</xdr:row>
      <xdr:rowOff>117360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7"/>
  <sheetViews>
    <sheetView showGridLines="0" zoomScale="60" zoomScaleNormal="60" workbookViewId="0">
      <selection activeCell="D4" sqref="D4:D7"/>
    </sheetView>
  </sheetViews>
  <sheetFormatPr defaultRowHeight="12.75" x14ac:dyDescent="0.2"/>
  <cols>
    <col min="1" max="1" width="40" bestFit="1" customWidth="1"/>
    <col min="2" max="2" width="77.5703125" bestFit="1" customWidth="1"/>
    <col min="3" max="3" width="59.85546875" customWidth="1"/>
    <col min="4" max="4" width="21.85546875"/>
    <col min="5" max="5" width="14.140625"/>
    <col min="6" max="6" width="8.85546875"/>
    <col min="7" max="1025" width="14.140625"/>
  </cols>
  <sheetData>
    <row r="1" spans="1:19" ht="18" x14ac:dyDescent="0.2">
      <c r="A1" s="63" t="s">
        <v>0</v>
      </c>
      <c r="B1" s="63"/>
      <c r="C1" s="63"/>
      <c r="D1" s="63"/>
      <c r="E1" s="63"/>
      <c r="F1" s="6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4.25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4.25" x14ac:dyDescent="0.2">
      <c r="A3" s="3" t="s">
        <v>7</v>
      </c>
      <c r="B3" s="3"/>
      <c r="C3" s="3"/>
      <c r="D3" s="3"/>
      <c r="E3" s="3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4.25" customHeight="1" x14ac:dyDescent="0.2">
      <c r="A4" s="30" t="s">
        <v>55</v>
      </c>
      <c r="B4" s="32" t="s">
        <v>59</v>
      </c>
      <c r="C4" s="33" t="s">
        <v>63</v>
      </c>
      <c r="D4" s="34">
        <v>9</v>
      </c>
      <c r="E4" s="34">
        <v>9</v>
      </c>
      <c r="F4" s="29">
        <v>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8" x14ac:dyDescent="0.2">
      <c r="A5" s="30" t="s">
        <v>56</v>
      </c>
      <c r="B5" s="32" t="s">
        <v>60</v>
      </c>
      <c r="C5" s="33" t="s">
        <v>64</v>
      </c>
      <c r="D5" s="34">
        <v>10</v>
      </c>
      <c r="E5" s="34">
        <v>10</v>
      </c>
      <c r="F5" s="29">
        <v>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8" x14ac:dyDescent="0.2">
      <c r="A6" s="30" t="s">
        <v>57</v>
      </c>
      <c r="B6" s="32" t="s">
        <v>61</v>
      </c>
      <c r="C6" s="33" t="s">
        <v>66</v>
      </c>
      <c r="D6" s="34">
        <v>10</v>
      </c>
      <c r="E6" s="34">
        <v>10</v>
      </c>
      <c r="F6" s="29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8" x14ac:dyDescent="0.2">
      <c r="A7" s="31" t="s">
        <v>58</v>
      </c>
      <c r="B7" s="32" t="s">
        <v>62</v>
      </c>
      <c r="C7" s="33" t="s">
        <v>65</v>
      </c>
      <c r="D7" s="34">
        <v>10</v>
      </c>
      <c r="E7" s="34">
        <v>10</v>
      </c>
      <c r="F7" s="29">
        <v>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7.25" customHeight="1" x14ac:dyDescent="0.2">
      <c r="A8" s="64" t="s">
        <v>40</v>
      </c>
      <c r="B8" s="65" t="s">
        <v>41</v>
      </c>
      <c r="C8" s="22" t="s">
        <v>42</v>
      </c>
      <c r="D8" s="27">
        <v>3</v>
      </c>
      <c r="E8" s="5">
        <v>3</v>
      </c>
      <c r="F8" s="6">
        <v>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16.5" customHeight="1" x14ac:dyDescent="0.2">
      <c r="A9" s="64"/>
      <c r="B9" s="66"/>
      <c r="C9" s="23" t="s">
        <v>43</v>
      </c>
      <c r="D9" s="27">
        <v>3</v>
      </c>
      <c r="E9" s="5">
        <v>3</v>
      </c>
      <c r="F9" s="6">
        <v>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16.5" customHeight="1" x14ac:dyDescent="0.2">
      <c r="A10" s="64"/>
      <c r="B10" s="66"/>
      <c r="C10" s="23" t="s">
        <v>44</v>
      </c>
      <c r="D10" s="27">
        <v>4</v>
      </c>
      <c r="E10" s="5">
        <v>4</v>
      </c>
      <c r="F10" s="6">
        <v>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16.5" customHeight="1" x14ac:dyDescent="0.2">
      <c r="A11" s="64"/>
      <c r="B11" s="66"/>
      <c r="C11" s="23" t="s">
        <v>45</v>
      </c>
      <c r="D11" s="27">
        <v>3</v>
      </c>
      <c r="E11" s="5">
        <v>3</v>
      </c>
      <c r="F11" s="6">
        <v>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ht="16.5" customHeight="1" x14ac:dyDescent="0.2">
      <c r="A12" s="64"/>
      <c r="B12" s="66"/>
      <c r="C12" s="23" t="s">
        <v>46</v>
      </c>
      <c r="D12" s="27">
        <v>3</v>
      </c>
      <c r="E12" s="5">
        <v>3</v>
      </c>
      <c r="F12" s="6">
        <v>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6.5" customHeight="1" x14ac:dyDescent="0.2">
      <c r="A13" s="64"/>
      <c r="B13" s="66"/>
      <c r="C13" s="23" t="s">
        <v>47</v>
      </c>
      <c r="D13" s="27">
        <v>3</v>
      </c>
      <c r="E13" s="5">
        <v>3</v>
      </c>
      <c r="F13" s="6">
        <v>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3.5" customHeight="1" x14ac:dyDescent="0.2">
      <c r="A14" s="64"/>
      <c r="B14" s="67"/>
      <c r="C14" s="23" t="s">
        <v>48</v>
      </c>
      <c r="D14" s="27">
        <v>3</v>
      </c>
      <c r="E14" s="5">
        <v>3</v>
      </c>
      <c r="F14" s="6">
        <v>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4.25" x14ac:dyDescent="0.2">
      <c r="A15" s="60" t="s">
        <v>49</v>
      </c>
      <c r="B15" s="51" t="s">
        <v>50</v>
      </c>
      <c r="C15" s="23" t="s">
        <v>51</v>
      </c>
      <c r="D15" s="27">
        <v>1</v>
      </c>
      <c r="E15" s="5">
        <v>1</v>
      </c>
      <c r="F15" s="6">
        <v>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14.25" x14ac:dyDescent="0.2">
      <c r="A16" s="61"/>
      <c r="B16" s="52"/>
      <c r="C16" s="24" t="s">
        <v>52</v>
      </c>
      <c r="D16" s="28">
        <v>1</v>
      </c>
      <c r="E16" s="5">
        <v>1</v>
      </c>
      <c r="F16" s="6">
        <v>2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ht="14.25" x14ac:dyDescent="0.2">
      <c r="A17" s="61"/>
      <c r="B17" s="52"/>
      <c r="C17" s="24" t="s">
        <v>54</v>
      </c>
      <c r="D17" s="28">
        <v>3</v>
      </c>
      <c r="E17" s="5">
        <v>3</v>
      </c>
      <c r="F17" s="6">
        <v>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4.25" x14ac:dyDescent="0.2">
      <c r="A18" s="62"/>
      <c r="B18" s="53"/>
      <c r="C18" s="25" t="s">
        <v>53</v>
      </c>
      <c r="D18" s="28">
        <v>9</v>
      </c>
      <c r="E18" s="5">
        <v>9</v>
      </c>
      <c r="F18" s="6">
        <v>2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14.25" customHeight="1" x14ac:dyDescent="0.2">
      <c r="A19" s="60" t="s">
        <v>67</v>
      </c>
      <c r="B19" s="51" t="s">
        <v>76</v>
      </c>
      <c r="C19" s="22" t="s">
        <v>72</v>
      </c>
      <c r="D19" s="35">
        <v>3.3</v>
      </c>
      <c r="E19" s="35">
        <v>3.3</v>
      </c>
      <c r="F19" s="6">
        <v>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4.25" customHeight="1" x14ac:dyDescent="0.2">
      <c r="A20" s="62"/>
      <c r="B20" s="53"/>
      <c r="C20" s="23" t="s">
        <v>73</v>
      </c>
      <c r="D20" s="35">
        <v>2.5</v>
      </c>
      <c r="E20" s="35">
        <v>2.5</v>
      </c>
      <c r="F20" s="6">
        <v>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4.25" customHeight="1" x14ac:dyDescent="0.2">
      <c r="A21" s="60" t="s">
        <v>68</v>
      </c>
      <c r="B21" s="51" t="s">
        <v>76</v>
      </c>
      <c r="C21" s="22" t="s">
        <v>72</v>
      </c>
      <c r="D21" s="35">
        <v>3</v>
      </c>
      <c r="E21" s="35">
        <v>3</v>
      </c>
      <c r="F21" s="6">
        <v>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4.25" customHeight="1" x14ac:dyDescent="0.2">
      <c r="A22" s="62"/>
      <c r="B22" s="53"/>
      <c r="C22" s="23" t="s">
        <v>73</v>
      </c>
      <c r="D22" s="35">
        <v>2.25</v>
      </c>
      <c r="E22" s="35">
        <v>2.25</v>
      </c>
      <c r="F22" s="6">
        <v>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4.25" customHeight="1" x14ac:dyDescent="0.2">
      <c r="A23" s="60" t="s">
        <v>69</v>
      </c>
      <c r="B23" s="51" t="s">
        <v>90</v>
      </c>
      <c r="C23" s="22" t="s">
        <v>72</v>
      </c>
      <c r="D23" s="35">
        <v>3.33</v>
      </c>
      <c r="E23" s="35">
        <v>3.33</v>
      </c>
      <c r="F23" s="6">
        <v>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18" customHeight="1" x14ac:dyDescent="0.2">
      <c r="A24" s="62"/>
      <c r="B24" s="53"/>
      <c r="C24" s="23" t="s">
        <v>73</v>
      </c>
      <c r="D24" s="35">
        <v>3</v>
      </c>
      <c r="E24" s="35">
        <v>3</v>
      </c>
      <c r="F24" s="6">
        <v>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ht="18" customHeight="1" x14ac:dyDescent="0.2">
      <c r="A25" s="60" t="s">
        <v>70</v>
      </c>
      <c r="B25" s="51" t="s">
        <v>90</v>
      </c>
      <c r="C25" s="22" t="s">
        <v>72</v>
      </c>
      <c r="D25" s="35">
        <v>3.2</v>
      </c>
      <c r="E25" s="35">
        <v>3.2</v>
      </c>
      <c r="F25" s="6">
        <v>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18" customHeight="1" x14ac:dyDescent="0.2">
      <c r="A26" s="62"/>
      <c r="B26" s="53"/>
      <c r="C26" s="23" t="s">
        <v>73</v>
      </c>
      <c r="D26" s="35">
        <v>2.75</v>
      </c>
      <c r="E26" s="35">
        <v>2.75</v>
      </c>
      <c r="F26" s="6">
        <v>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ht="18" customHeight="1" x14ac:dyDescent="0.2">
      <c r="A27" s="60" t="s">
        <v>71</v>
      </c>
      <c r="B27" s="68" t="s">
        <v>77</v>
      </c>
      <c r="C27" s="22" t="s">
        <v>74</v>
      </c>
      <c r="D27" s="35">
        <v>5.4</v>
      </c>
      <c r="E27" s="35">
        <v>5.4</v>
      </c>
      <c r="F27" s="6">
        <v>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25.5" x14ac:dyDescent="0.2">
      <c r="A28" s="62"/>
      <c r="B28" s="69"/>
      <c r="C28" s="22" t="s">
        <v>75</v>
      </c>
      <c r="D28" s="35">
        <v>4.2</v>
      </c>
      <c r="E28" s="35">
        <v>4.2</v>
      </c>
      <c r="F28" s="6">
        <v>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8" customHeight="1" x14ac:dyDescent="0.2">
      <c r="A29" s="51" t="s">
        <v>79</v>
      </c>
      <c r="B29" s="51" t="s">
        <v>89</v>
      </c>
      <c r="C29" s="33" t="s">
        <v>80</v>
      </c>
      <c r="D29" s="29">
        <v>4.25</v>
      </c>
      <c r="E29" s="29">
        <v>4.25</v>
      </c>
      <c r="F29" s="6">
        <v>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8" customHeight="1" x14ac:dyDescent="0.2">
      <c r="A30" s="53"/>
      <c r="B30" s="53"/>
      <c r="C30" s="37" t="s">
        <v>81</v>
      </c>
      <c r="D30" s="29">
        <v>3.5</v>
      </c>
      <c r="E30" s="29">
        <v>3.5</v>
      </c>
      <c r="F30" s="6">
        <v>5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ht="18" customHeight="1" x14ac:dyDescent="0.2">
      <c r="A31" s="51" t="s">
        <v>70</v>
      </c>
      <c r="B31" s="51" t="s">
        <v>90</v>
      </c>
      <c r="C31" s="38" t="s">
        <v>82</v>
      </c>
      <c r="D31" s="43">
        <v>4.2</v>
      </c>
      <c r="E31" s="42">
        <v>4.2</v>
      </c>
      <c r="F31" s="6">
        <v>5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ht="18" customHeight="1" x14ac:dyDescent="0.2">
      <c r="A32" s="52"/>
      <c r="B32" s="52"/>
      <c r="C32" s="39" t="s">
        <v>83</v>
      </c>
      <c r="D32" s="35">
        <v>4.5</v>
      </c>
      <c r="E32" s="35">
        <v>4.5</v>
      </c>
      <c r="F32" s="6">
        <v>5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18" customHeight="1" x14ac:dyDescent="0.2">
      <c r="A33" s="52"/>
      <c r="B33" s="52"/>
      <c r="C33" s="40" t="s">
        <v>84</v>
      </c>
      <c r="D33" s="35">
        <v>5.75</v>
      </c>
      <c r="E33" s="35">
        <v>5.75</v>
      </c>
      <c r="F33" s="6">
        <v>5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ht="18" customHeight="1" x14ac:dyDescent="0.2">
      <c r="A34" s="52"/>
      <c r="B34" s="52"/>
      <c r="C34" s="41" t="s">
        <v>85</v>
      </c>
      <c r="D34" s="35">
        <v>3.5</v>
      </c>
      <c r="E34" s="35">
        <v>3.5</v>
      </c>
      <c r="F34" s="6">
        <v>5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ht="18" customHeight="1" x14ac:dyDescent="0.2">
      <c r="A35" s="53"/>
      <c r="B35" s="53"/>
      <c r="C35" s="41" t="s">
        <v>86</v>
      </c>
      <c r="D35" s="35">
        <v>4.5</v>
      </c>
      <c r="E35" s="35">
        <v>4.5</v>
      </c>
      <c r="F35" s="6">
        <v>5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ht="18" customHeight="1" x14ac:dyDescent="0.2">
      <c r="A36" s="51" t="s">
        <v>78</v>
      </c>
      <c r="B36" s="51" t="s">
        <v>91</v>
      </c>
      <c r="C36" s="38" t="s">
        <v>87</v>
      </c>
      <c r="D36" s="35">
        <v>2.5</v>
      </c>
      <c r="E36" s="35">
        <v>2.5</v>
      </c>
      <c r="F36" s="6">
        <v>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ht="14.25" x14ac:dyDescent="0.2">
      <c r="A37" s="53"/>
      <c r="B37" s="53"/>
      <c r="C37" s="38" t="s">
        <v>88</v>
      </c>
      <c r="D37" s="35">
        <v>3.2</v>
      </c>
      <c r="E37" s="35">
        <v>3.2</v>
      </c>
      <c r="F37" s="6">
        <v>5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ht="15.75" customHeight="1" x14ac:dyDescent="0.2">
      <c r="A38" s="70" t="s">
        <v>92</v>
      </c>
      <c r="B38" s="51"/>
      <c r="C38" s="33" t="s">
        <v>96</v>
      </c>
      <c r="D38" s="29">
        <v>3.2</v>
      </c>
      <c r="E38" s="29">
        <v>3.2</v>
      </c>
      <c r="F38" s="6">
        <v>6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ht="15.75" customHeight="1" x14ac:dyDescent="0.2">
      <c r="A39" s="71"/>
      <c r="B39" s="52"/>
      <c r="C39" s="37" t="s">
        <v>97</v>
      </c>
      <c r="D39" s="29">
        <v>3.5</v>
      </c>
      <c r="E39" s="29">
        <v>3.5</v>
      </c>
      <c r="F39" s="6">
        <v>6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ht="15.75" customHeight="1" x14ac:dyDescent="0.2">
      <c r="A40" s="72"/>
      <c r="B40" s="53"/>
      <c r="C40" s="38" t="s">
        <v>98</v>
      </c>
      <c r="D40" s="29">
        <v>4</v>
      </c>
      <c r="E40" s="29">
        <v>4</v>
      </c>
      <c r="F40" s="6">
        <v>6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ht="15.75" customHeight="1" x14ac:dyDescent="0.2">
      <c r="A41" s="73" t="s">
        <v>93</v>
      </c>
      <c r="B41" s="51" t="s">
        <v>106</v>
      </c>
      <c r="C41" s="38" t="s">
        <v>99</v>
      </c>
      <c r="D41" s="43">
        <v>3.5</v>
      </c>
      <c r="E41" s="42">
        <v>3.5</v>
      </c>
      <c r="F41" s="6">
        <v>6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ht="15.75" customHeight="1" x14ac:dyDescent="0.2">
      <c r="A42" s="74"/>
      <c r="B42" s="52"/>
      <c r="C42" s="38" t="s">
        <v>100</v>
      </c>
      <c r="D42" s="35">
        <v>2</v>
      </c>
      <c r="E42" s="35">
        <v>2</v>
      </c>
      <c r="F42" s="6">
        <v>6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ht="15.75" customHeight="1" x14ac:dyDescent="0.2">
      <c r="A43" s="74"/>
      <c r="B43" s="52"/>
      <c r="C43" s="40" t="s">
        <v>101</v>
      </c>
      <c r="D43" s="35">
        <v>2.25</v>
      </c>
      <c r="E43" s="35">
        <v>2.25</v>
      </c>
      <c r="F43" s="6">
        <v>6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ht="15.75" customHeight="1" x14ac:dyDescent="0.2">
      <c r="A44" s="74"/>
      <c r="B44" s="52"/>
      <c r="C44" s="41" t="s">
        <v>101</v>
      </c>
      <c r="D44" s="35">
        <v>1</v>
      </c>
      <c r="E44" s="35">
        <v>1</v>
      </c>
      <c r="F44" s="6">
        <v>6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ht="15.75" customHeight="1" x14ac:dyDescent="0.2">
      <c r="A45" s="75"/>
      <c r="B45" s="53"/>
      <c r="C45" s="40" t="s">
        <v>109</v>
      </c>
      <c r="D45" s="35">
        <v>4.5</v>
      </c>
      <c r="E45" s="35">
        <v>4.5</v>
      </c>
      <c r="F45" s="6">
        <v>6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ht="15.75" customHeight="1" x14ac:dyDescent="0.2">
      <c r="A46" s="73" t="s">
        <v>94</v>
      </c>
      <c r="B46" s="51" t="s">
        <v>107</v>
      </c>
      <c r="C46" s="41" t="s">
        <v>102</v>
      </c>
      <c r="D46" s="35">
        <v>3</v>
      </c>
      <c r="E46" s="35">
        <v>3</v>
      </c>
      <c r="F46" s="6">
        <v>6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ht="15.75" customHeight="1" x14ac:dyDescent="0.2">
      <c r="A47" s="75"/>
      <c r="B47" s="53"/>
      <c r="C47" s="41" t="s">
        <v>103</v>
      </c>
      <c r="D47" s="35">
        <v>2.75</v>
      </c>
      <c r="E47" s="35">
        <v>2.75</v>
      </c>
      <c r="F47" s="6">
        <v>6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ht="15.75" customHeight="1" x14ac:dyDescent="0.2">
      <c r="A48" s="73" t="s">
        <v>95</v>
      </c>
      <c r="B48" s="51" t="s">
        <v>108</v>
      </c>
      <c r="C48" s="38" t="s">
        <v>104</v>
      </c>
      <c r="D48" s="35">
        <v>2</v>
      </c>
      <c r="E48" s="35">
        <v>2</v>
      </c>
      <c r="F48" s="6">
        <v>6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ht="15.75" customHeight="1" x14ac:dyDescent="0.2">
      <c r="A49" s="75"/>
      <c r="B49" s="53"/>
      <c r="C49" s="38" t="s">
        <v>105</v>
      </c>
      <c r="D49" s="35">
        <v>6</v>
      </c>
      <c r="E49" s="35">
        <v>6</v>
      </c>
      <c r="F49" s="6">
        <v>6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ht="15.75" customHeight="1" x14ac:dyDescent="0.2">
      <c r="A50" s="70" t="s">
        <v>110</v>
      </c>
      <c r="B50" s="68" t="s">
        <v>138</v>
      </c>
      <c r="C50" s="33" t="s">
        <v>116</v>
      </c>
      <c r="D50" s="29">
        <v>1</v>
      </c>
      <c r="E50" s="29">
        <v>1.5</v>
      </c>
      <c r="F50" s="6">
        <v>7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ht="15.75" customHeight="1" x14ac:dyDescent="0.2">
      <c r="A51" s="71"/>
      <c r="B51" s="76"/>
      <c r="C51" s="37" t="s">
        <v>117</v>
      </c>
      <c r="D51" s="29">
        <v>1</v>
      </c>
      <c r="E51" s="29">
        <v>1</v>
      </c>
      <c r="F51" s="6">
        <v>7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ht="15.75" customHeight="1" x14ac:dyDescent="0.2">
      <c r="A52" s="72"/>
      <c r="B52" s="69"/>
      <c r="C52" s="38" t="s">
        <v>144</v>
      </c>
      <c r="D52" s="29">
        <v>0.5</v>
      </c>
      <c r="E52" s="29">
        <v>1</v>
      </c>
      <c r="F52" s="6">
        <v>7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ht="15.75" customHeight="1" x14ac:dyDescent="0.2">
      <c r="A53" s="73" t="s">
        <v>111</v>
      </c>
      <c r="B53" s="51" t="s">
        <v>139</v>
      </c>
      <c r="C53" s="38" t="s">
        <v>118</v>
      </c>
      <c r="D53" s="43">
        <v>1</v>
      </c>
      <c r="E53" s="43">
        <v>1.25</v>
      </c>
      <c r="F53" s="6">
        <v>7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ht="15.75" customHeight="1" x14ac:dyDescent="0.2">
      <c r="A54" s="74"/>
      <c r="B54" s="52"/>
      <c r="C54" s="38" t="s">
        <v>119</v>
      </c>
      <c r="D54" s="35">
        <v>2</v>
      </c>
      <c r="E54" s="35">
        <v>2</v>
      </c>
      <c r="F54" s="6">
        <v>7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ht="15.75" customHeight="1" x14ac:dyDescent="0.2">
      <c r="A55" s="74"/>
      <c r="B55" s="52"/>
      <c r="C55" s="40" t="s">
        <v>120</v>
      </c>
      <c r="D55" s="35">
        <v>2</v>
      </c>
      <c r="E55" s="35">
        <v>2</v>
      </c>
      <c r="F55" s="6">
        <v>7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ht="15.75" customHeight="1" x14ac:dyDescent="0.2">
      <c r="A56" s="74"/>
      <c r="B56" s="52"/>
      <c r="C56" s="41" t="s">
        <v>121</v>
      </c>
      <c r="D56" s="35">
        <v>2</v>
      </c>
      <c r="E56" s="35">
        <v>1.7</v>
      </c>
      <c r="F56" s="6">
        <v>7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ht="15.75" customHeight="1" x14ac:dyDescent="0.2">
      <c r="A57" s="75"/>
      <c r="B57" s="53"/>
      <c r="C57" s="40" t="s">
        <v>122</v>
      </c>
      <c r="D57" s="35">
        <v>3</v>
      </c>
      <c r="E57" s="35">
        <v>2.5</v>
      </c>
      <c r="F57" s="6">
        <v>7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ht="15.75" customHeight="1" x14ac:dyDescent="0.2">
      <c r="A58" s="73" t="s">
        <v>112</v>
      </c>
      <c r="B58" s="51" t="s">
        <v>140</v>
      </c>
      <c r="C58" s="41" t="s">
        <v>123</v>
      </c>
      <c r="D58" s="35">
        <v>1</v>
      </c>
      <c r="E58" s="35">
        <v>1</v>
      </c>
      <c r="F58" s="6">
        <v>7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5.75" customHeight="1" x14ac:dyDescent="0.2">
      <c r="A59" s="75"/>
      <c r="B59" s="53"/>
      <c r="C59" s="41" t="s">
        <v>124</v>
      </c>
      <c r="D59" s="35">
        <v>3</v>
      </c>
      <c r="E59" s="35">
        <v>2.5</v>
      </c>
      <c r="F59" s="6">
        <v>7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5.75" customHeight="1" x14ac:dyDescent="0.2">
      <c r="A60" s="73" t="s">
        <v>113</v>
      </c>
      <c r="B60" s="68" t="s">
        <v>141</v>
      </c>
      <c r="C60" s="44" t="s">
        <v>125</v>
      </c>
      <c r="D60" s="35">
        <v>2</v>
      </c>
      <c r="E60" s="35">
        <v>2.25</v>
      </c>
      <c r="F60" s="6">
        <v>7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5.75" customHeight="1" x14ac:dyDescent="0.2">
      <c r="A61" s="74"/>
      <c r="B61" s="76"/>
      <c r="C61" s="41" t="s">
        <v>126</v>
      </c>
      <c r="D61" s="35">
        <v>1.5</v>
      </c>
      <c r="E61" s="35">
        <v>2</v>
      </c>
      <c r="F61" s="6">
        <v>7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5.75" customHeight="1" x14ac:dyDescent="0.2">
      <c r="A62" s="74"/>
      <c r="B62" s="76"/>
      <c r="C62" s="38" t="s">
        <v>127</v>
      </c>
      <c r="D62" s="35">
        <v>2</v>
      </c>
      <c r="E62" s="35">
        <v>1.5</v>
      </c>
      <c r="F62" s="6">
        <v>7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5.75" customHeight="1" x14ac:dyDescent="0.2">
      <c r="A63" s="74"/>
      <c r="B63" s="76"/>
      <c r="C63" s="38" t="s">
        <v>128</v>
      </c>
      <c r="D63" s="35">
        <v>1</v>
      </c>
      <c r="E63" s="35">
        <v>1</v>
      </c>
      <c r="F63" s="6">
        <v>7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5.75" customHeight="1" x14ac:dyDescent="0.2">
      <c r="A64" s="74"/>
      <c r="B64" s="76"/>
      <c r="C64" s="38" t="s">
        <v>129</v>
      </c>
      <c r="D64" s="35">
        <v>1.5</v>
      </c>
      <c r="E64" s="35">
        <v>1.5</v>
      </c>
      <c r="F64" s="6">
        <v>7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.75" customHeight="1" x14ac:dyDescent="0.2">
      <c r="A65" s="74"/>
      <c r="B65" s="76"/>
      <c r="C65" s="38" t="s">
        <v>130</v>
      </c>
      <c r="D65" s="35">
        <v>1.5</v>
      </c>
      <c r="E65" s="35">
        <v>1.5</v>
      </c>
      <c r="F65" s="6">
        <v>7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.75" customHeight="1" x14ac:dyDescent="0.2">
      <c r="A66" s="74"/>
      <c r="B66" s="76"/>
      <c r="C66" s="38" t="s">
        <v>131</v>
      </c>
      <c r="D66" s="35">
        <v>2</v>
      </c>
      <c r="E66" s="35">
        <v>2.25</v>
      </c>
      <c r="F66" s="6">
        <v>7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5.75" customHeight="1" x14ac:dyDescent="0.2">
      <c r="A67" s="74"/>
      <c r="B67" s="76"/>
      <c r="C67" s="38" t="s">
        <v>132</v>
      </c>
      <c r="D67" s="35">
        <v>2</v>
      </c>
      <c r="E67" s="35">
        <v>2.25</v>
      </c>
      <c r="F67" s="6">
        <v>7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.75" customHeight="1" x14ac:dyDescent="0.2">
      <c r="A68" s="74"/>
      <c r="B68" s="76"/>
      <c r="C68" s="38" t="s">
        <v>133</v>
      </c>
      <c r="D68" s="35">
        <v>2</v>
      </c>
      <c r="E68" s="35">
        <v>1.5</v>
      </c>
      <c r="F68" s="6">
        <v>7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5.75" customHeight="1" x14ac:dyDescent="0.2">
      <c r="A69" s="74"/>
      <c r="B69" s="69"/>
      <c r="C69" s="38" t="s">
        <v>134</v>
      </c>
      <c r="D69" s="35">
        <v>2</v>
      </c>
      <c r="E69" s="35">
        <v>1</v>
      </c>
      <c r="F69" s="6">
        <v>7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.75" customHeight="1" x14ac:dyDescent="0.2">
      <c r="A70" s="73" t="s">
        <v>114</v>
      </c>
      <c r="B70" s="51" t="s">
        <v>142</v>
      </c>
      <c r="C70" s="45" t="s">
        <v>135</v>
      </c>
      <c r="D70" s="35">
        <v>2</v>
      </c>
      <c r="E70" s="35">
        <v>2.25</v>
      </c>
      <c r="F70" s="6">
        <v>7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ht="15.75" customHeight="1" x14ac:dyDescent="0.2">
      <c r="A71" s="74"/>
      <c r="B71" s="52"/>
      <c r="C71" s="38" t="s">
        <v>136</v>
      </c>
      <c r="D71" s="35">
        <v>3</v>
      </c>
      <c r="E71" s="35">
        <v>3</v>
      </c>
      <c r="F71" s="6">
        <v>7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ht="15.75" customHeight="1" x14ac:dyDescent="0.2">
      <c r="A72" s="75"/>
      <c r="B72" s="53"/>
      <c r="C72" s="38" t="s">
        <v>137</v>
      </c>
      <c r="D72" s="35">
        <v>3</v>
      </c>
      <c r="E72" s="35">
        <v>2.5</v>
      </c>
      <c r="F72" s="6">
        <v>7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ht="15.75" customHeight="1" x14ac:dyDescent="0.2">
      <c r="A73" s="73" t="s">
        <v>115</v>
      </c>
      <c r="B73" s="51" t="s">
        <v>143</v>
      </c>
      <c r="C73" s="33" t="s">
        <v>96</v>
      </c>
      <c r="D73" s="35">
        <v>2</v>
      </c>
      <c r="E73" s="35">
        <v>2.25</v>
      </c>
      <c r="F73" s="6">
        <v>7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ht="15.75" customHeight="1" x14ac:dyDescent="0.2">
      <c r="A74" s="74"/>
      <c r="B74" s="52"/>
      <c r="C74" s="37" t="s">
        <v>97</v>
      </c>
      <c r="D74" s="35">
        <v>2</v>
      </c>
      <c r="E74" s="35">
        <v>2.5</v>
      </c>
      <c r="F74" s="6">
        <v>7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.75" customHeight="1" x14ac:dyDescent="0.2">
      <c r="A75" s="75"/>
      <c r="B75" s="53"/>
      <c r="C75" s="38" t="s">
        <v>98</v>
      </c>
      <c r="D75" s="35">
        <v>2</v>
      </c>
      <c r="E75" s="35">
        <v>1.5</v>
      </c>
      <c r="F75" s="6">
        <v>7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 ht="15.75" customHeight="1" x14ac:dyDescent="0.2">
      <c r="A76" s="70" t="s">
        <v>78</v>
      </c>
      <c r="B76" s="51" t="s">
        <v>188</v>
      </c>
      <c r="C76" s="33" t="s">
        <v>147</v>
      </c>
      <c r="D76" s="29">
        <v>1</v>
      </c>
      <c r="E76" s="29">
        <v>1</v>
      </c>
      <c r="F76" s="6">
        <v>8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 ht="15.75" customHeight="1" x14ac:dyDescent="0.2">
      <c r="A77" s="71"/>
      <c r="B77" s="52"/>
      <c r="C77" s="37" t="s">
        <v>148</v>
      </c>
      <c r="D77" s="29">
        <v>1</v>
      </c>
      <c r="E77" s="29">
        <v>1</v>
      </c>
      <c r="F77" s="6">
        <v>8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 ht="15.75" customHeight="1" x14ac:dyDescent="0.2">
      <c r="A78" s="72"/>
      <c r="B78" s="53"/>
      <c r="C78" s="38" t="s">
        <v>149</v>
      </c>
      <c r="D78" s="29">
        <v>2</v>
      </c>
      <c r="E78" s="29">
        <v>1.5</v>
      </c>
      <c r="F78" s="6">
        <v>8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 ht="15.75" customHeight="1" x14ac:dyDescent="0.2">
      <c r="A79" s="73" t="s">
        <v>145</v>
      </c>
      <c r="B79" s="51" t="s">
        <v>189</v>
      </c>
      <c r="C79" s="38" t="s">
        <v>150</v>
      </c>
      <c r="D79" s="42">
        <v>2</v>
      </c>
      <c r="E79" s="43">
        <v>2</v>
      </c>
      <c r="F79" s="6">
        <v>8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 ht="15.75" customHeight="1" x14ac:dyDescent="0.2">
      <c r="A80" s="74"/>
      <c r="B80" s="52"/>
      <c r="C80" s="38" t="s">
        <v>151</v>
      </c>
      <c r="D80" s="35">
        <v>2</v>
      </c>
      <c r="E80" s="35">
        <v>1.5</v>
      </c>
      <c r="F80" s="6">
        <v>8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.75" customHeight="1" x14ac:dyDescent="0.2">
      <c r="A81" s="74"/>
      <c r="B81" s="52"/>
      <c r="C81" s="40" t="s">
        <v>152</v>
      </c>
      <c r="D81" s="35">
        <v>1</v>
      </c>
      <c r="E81" s="35">
        <v>1</v>
      </c>
      <c r="F81" s="6">
        <v>8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.75" customHeight="1" x14ac:dyDescent="0.2">
      <c r="A82" s="74"/>
      <c r="B82" s="52"/>
      <c r="C82" s="41" t="s">
        <v>153</v>
      </c>
      <c r="D82" s="35">
        <v>3</v>
      </c>
      <c r="E82" s="35">
        <v>2.5</v>
      </c>
      <c r="F82" s="6">
        <v>8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.75" customHeight="1" x14ac:dyDescent="0.2">
      <c r="A83" s="75"/>
      <c r="B83" s="53"/>
      <c r="C83" s="40" t="s">
        <v>154</v>
      </c>
      <c r="D83" s="35">
        <v>2</v>
      </c>
      <c r="E83" s="35">
        <v>1.5</v>
      </c>
      <c r="F83" s="6">
        <v>8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.75" customHeight="1" x14ac:dyDescent="0.2">
      <c r="A84" s="73" t="s">
        <v>113</v>
      </c>
      <c r="B84" s="51" t="s">
        <v>190</v>
      </c>
      <c r="C84" s="41" t="s">
        <v>155</v>
      </c>
      <c r="D84" s="35">
        <v>2</v>
      </c>
      <c r="E84" s="35">
        <v>1.25</v>
      </c>
      <c r="F84" s="6">
        <v>8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.75" customHeight="1" x14ac:dyDescent="0.2">
      <c r="A85" s="74"/>
      <c r="B85" s="52"/>
      <c r="C85" s="41" t="s">
        <v>156</v>
      </c>
      <c r="D85" s="35">
        <v>2</v>
      </c>
      <c r="E85" s="35">
        <v>1.5</v>
      </c>
      <c r="F85" s="6">
        <v>8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.75" customHeight="1" x14ac:dyDescent="0.2">
      <c r="A86" s="74"/>
      <c r="B86" s="52"/>
      <c r="C86" s="41" t="s">
        <v>157</v>
      </c>
      <c r="D86" s="35">
        <v>1</v>
      </c>
      <c r="E86" s="35">
        <v>1</v>
      </c>
      <c r="F86" s="6">
        <v>8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.75" customHeight="1" x14ac:dyDescent="0.2">
      <c r="A87" s="74"/>
      <c r="B87" s="52"/>
      <c r="C87" s="41" t="s">
        <v>158</v>
      </c>
      <c r="D87" s="35">
        <v>1</v>
      </c>
      <c r="E87" s="35">
        <v>1</v>
      </c>
      <c r="F87" s="6">
        <v>8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.75" customHeight="1" x14ac:dyDescent="0.2">
      <c r="A88" s="74"/>
      <c r="B88" s="52"/>
      <c r="C88" s="41" t="s">
        <v>159</v>
      </c>
      <c r="D88" s="35">
        <v>1</v>
      </c>
      <c r="E88" s="35">
        <v>1</v>
      </c>
      <c r="F88" s="6">
        <v>8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.75" customHeight="1" x14ac:dyDescent="0.2">
      <c r="A89" s="74"/>
      <c r="B89" s="52"/>
      <c r="C89" s="41" t="s">
        <v>160</v>
      </c>
      <c r="D89" s="35">
        <v>1</v>
      </c>
      <c r="E89" s="35">
        <v>1</v>
      </c>
      <c r="F89" s="6">
        <v>8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.75" customHeight="1" x14ac:dyDescent="0.2">
      <c r="A90" s="74"/>
      <c r="B90" s="52"/>
      <c r="C90" s="41" t="s">
        <v>161</v>
      </c>
      <c r="D90" s="35">
        <v>1</v>
      </c>
      <c r="E90" s="35">
        <v>1</v>
      </c>
      <c r="F90" s="6">
        <v>8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.75" customHeight="1" x14ac:dyDescent="0.2">
      <c r="A91" s="74"/>
      <c r="B91" s="52"/>
      <c r="C91" s="41" t="s">
        <v>162</v>
      </c>
      <c r="D91" s="35">
        <v>0.25</v>
      </c>
      <c r="E91" s="35">
        <v>0.25</v>
      </c>
      <c r="F91" s="6">
        <v>8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ht="15.75" customHeight="1" x14ac:dyDescent="0.2">
      <c r="A92" s="74"/>
      <c r="B92" s="52"/>
      <c r="C92" s="41" t="s">
        <v>163</v>
      </c>
      <c r="D92" s="35">
        <v>1</v>
      </c>
      <c r="E92" s="35">
        <v>0.5</v>
      </c>
      <c r="F92" s="6">
        <v>8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 ht="15.75" customHeight="1" x14ac:dyDescent="0.2">
      <c r="A93" s="74"/>
      <c r="B93" s="52"/>
      <c r="C93" s="41" t="s">
        <v>164</v>
      </c>
      <c r="D93" s="35">
        <v>1</v>
      </c>
      <c r="E93" s="35">
        <v>0.5</v>
      </c>
      <c r="F93" s="6">
        <v>8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 ht="15.75" customHeight="1" x14ac:dyDescent="0.2">
      <c r="A94" s="74"/>
      <c r="B94" s="52"/>
      <c r="C94" s="41" t="s">
        <v>165</v>
      </c>
      <c r="D94" s="35">
        <v>1</v>
      </c>
      <c r="E94" s="35">
        <v>0.5</v>
      </c>
      <c r="F94" s="6">
        <v>8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 ht="15.75" customHeight="1" x14ac:dyDescent="0.2">
      <c r="A95" s="74"/>
      <c r="B95" s="52"/>
      <c r="C95" s="41" t="s">
        <v>166</v>
      </c>
      <c r="D95" s="35">
        <v>0.25</v>
      </c>
      <c r="E95" s="35">
        <v>0.25</v>
      </c>
      <c r="F95" s="6">
        <v>8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 ht="15.75" customHeight="1" x14ac:dyDescent="0.2">
      <c r="A96" s="74"/>
      <c r="B96" s="52"/>
      <c r="C96" s="41" t="s">
        <v>167</v>
      </c>
      <c r="D96" s="35">
        <v>1</v>
      </c>
      <c r="E96" s="35">
        <v>0.75</v>
      </c>
      <c r="F96" s="6">
        <v>8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9" ht="15.75" customHeight="1" x14ac:dyDescent="0.2">
      <c r="A97" s="74"/>
      <c r="B97" s="52"/>
      <c r="C97" s="41" t="s">
        <v>168</v>
      </c>
      <c r="D97" s="35">
        <v>1</v>
      </c>
      <c r="E97" s="35">
        <v>0.5</v>
      </c>
      <c r="F97" s="6">
        <v>8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9" ht="15.75" customHeight="1" x14ac:dyDescent="0.2">
      <c r="A98" s="74"/>
      <c r="B98" s="52"/>
      <c r="C98" s="41" t="s">
        <v>169</v>
      </c>
      <c r="D98" s="35">
        <v>1</v>
      </c>
      <c r="E98" s="35">
        <v>0.5</v>
      </c>
      <c r="F98" s="6">
        <v>8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 ht="15.75" customHeight="1" x14ac:dyDescent="0.2">
      <c r="A99" s="74"/>
      <c r="B99" s="52"/>
      <c r="C99" s="41" t="s">
        <v>170</v>
      </c>
      <c r="D99" s="35">
        <v>0.25</v>
      </c>
      <c r="E99" s="35">
        <v>0.25</v>
      </c>
      <c r="F99" s="6">
        <v>8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19" ht="15.75" customHeight="1" x14ac:dyDescent="0.2">
      <c r="A100" s="74"/>
      <c r="B100" s="52"/>
      <c r="C100" s="41" t="s">
        <v>171</v>
      </c>
      <c r="D100" s="35">
        <v>0.33</v>
      </c>
      <c r="E100" s="35">
        <v>0.5</v>
      </c>
      <c r="F100" s="6">
        <v>8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 ht="15.75" customHeight="1" x14ac:dyDescent="0.2">
      <c r="A101" s="74"/>
      <c r="B101" s="52"/>
      <c r="C101" s="41" t="s">
        <v>172</v>
      </c>
      <c r="D101" s="35">
        <v>0.33</v>
      </c>
      <c r="E101" s="35">
        <v>0.5</v>
      </c>
      <c r="F101" s="6">
        <v>8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 ht="15.75" customHeight="1" x14ac:dyDescent="0.2">
      <c r="A102" s="74"/>
      <c r="B102" s="52"/>
      <c r="C102" s="41" t="s">
        <v>173</v>
      </c>
      <c r="D102" s="35">
        <v>0.33</v>
      </c>
      <c r="E102" s="35">
        <v>0.5</v>
      </c>
      <c r="F102" s="6">
        <v>8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 ht="15.75" customHeight="1" x14ac:dyDescent="0.2">
      <c r="A103" s="74"/>
      <c r="B103" s="52"/>
      <c r="C103" s="41" t="s">
        <v>174</v>
      </c>
      <c r="D103" s="35">
        <v>0.33</v>
      </c>
      <c r="E103" s="35">
        <v>0.5</v>
      </c>
      <c r="F103" s="6">
        <v>8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 ht="15.75" customHeight="1" x14ac:dyDescent="0.2">
      <c r="A104" s="74"/>
      <c r="B104" s="52"/>
      <c r="C104" s="38" t="s">
        <v>175</v>
      </c>
      <c r="D104" s="35">
        <v>0.33</v>
      </c>
      <c r="E104" s="35">
        <v>0.5</v>
      </c>
      <c r="F104" s="6">
        <v>8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 ht="15.75" customHeight="1" x14ac:dyDescent="0.2">
      <c r="A105" s="74"/>
      <c r="B105" s="52"/>
      <c r="C105" s="38" t="s">
        <v>176</v>
      </c>
      <c r="D105" s="35">
        <v>0.33</v>
      </c>
      <c r="E105" s="35">
        <v>0.5</v>
      </c>
      <c r="F105" s="6">
        <v>8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 ht="15.75" customHeight="1" x14ac:dyDescent="0.2">
      <c r="A106" s="74"/>
      <c r="B106" s="52"/>
      <c r="C106" s="38" t="s">
        <v>177</v>
      </c>
      <c r="D106" s="35">
        <v>0.33</v>
      </c>
      <c r="E106" s="35">
        <v>0.5</v>
      </c>
      <c r="F106" s="6">
        <v>8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 ht="15.75" customHeight="1" x14ac:dyDescent="0.2">
      <c r="A107" s="74"/>
      <c r="B107" s="52"/>
      <c r="C107" s="38" t="s">
        <v>178</v>
      </c>
      <c r="D107" s="35">
        <v>0.33</v>
      </c>
      <c r="E107" s="35">
        <v>0.5</v>
      </c>
      <c r="F107" s="6">
        <v>8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 ht="15.75" customHeight="1" x14ac:dyDescent="0.2">
      <c r="A108" s="74"/>
      <c r="B108" s="52"/>
      <c r="C108" s="38" t="s">
        <v>179</v>
      </c>
      <c r="D108" s="35">
        <v>0.33</v>
      </c>
      <c r="E108" s="35">
        <v>0.5</v>
      </c>
      <c r="F108" s="6">
        <v>8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 ht="15.75" customHeight="1" x14ac:dyDescent="0.2">
      <c r="A109" s="74"/>
      <c r="B109" s="52"/>
      <c r="C109" s="38" t="s">
        <v>180</v>
      </c>
      <c r="D109" s="35">
        <v>0.33</v>
      </c>
      <c r="E109" s="35">
        <v>0.5</v>
      </c>
      <c r="F109" s="6">
        <v>8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 ht="15.75" customHeight="1" x14ac:dyDescent="0.2">
      <c r="A110" s="74"/>
      <c r="B110" s="52"/>
      <c r="C110" s="38" t="s">
        <v>181</v>
      </c>
      <c r="D110" s="35">
        <v>0.33</v>
      </c>
      <c r="E110" s="35">
        <v>0.5</v>
      </c>
      <c r="F110" s="6">
        <v>8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 ht="15.75" customHeight="1" x14ac:dyDescent="0.2">
      <c r="A111" s="74"/>
      <c r="B111" s="52"/>
      <c r="C111" s="38" t="s">
        <v>182</v>
      </c>
      <c r="D111" s="35">
        <v>0.33</v>
      </c>
      <c r="E111" s="35">
        <v>0.5</v>
      </c>
      <c r="F111" s="6">
        <v>8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 ht="15.75" customHeight="1" x14ac:dyDescent="0.2">
      <c r="A112" s="74"/>
      <c r="B112" s="52"/>
      <c r="C112" s="38" t="s">
        <v>183</v>
      </c>
      <c r="D112" s="35">
        <v>0.33</v>
      </c>
      <c r="E112" s="35">
        <v>0.5</v>
      </c>
      <c r="F112" s="6">
        <v>8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 ht="15.75" customHeight="1" x14ac:dyDescent="0.2">
      <c r="A113" s="75"/>
      <c r="B113" s="53"/>
      <c r="C113" s="38" t="s">
        <v>184</v>
      </c>
      <c r="D113" s="35">
        <v>0.33</v>
      </c>
      <c r="E113" s="35">
        <v>0.5</v>
      </c>
      <c r="F113" s="6">
        <v>8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 ht="15.75" customHeight="1" x14ac:dyDescent="0.2">
      <c r="A114" s="73" t="s">
        <v>146</v>
      </c>
      <c r="B114" s="51" t="s">
        <v>191</v>
      </c>
      <c r="C114" s="38" t="s">
        <v>123</v>
      </c>
      <c r="D114" s="35">
        <v>1.5</v>
      </c>
      <c r="E114" s="35">
        <v>2</v>
      </c>
      <c r="F114" s="6">
        <v>8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 ht="14.25" customHeight="1" x14ac:dyDescent="0.2">
      <c r="A115" s="74"/>
      <c r="B115" s="52"/>
      <c r="C115" s="38" t="s">
        <v>185</v>
      </c>
      <c r="D115" s="35">
        <v>2</v>
      </c>
      <c r="E115" s="35">
        <v>2</v>
      </c>
      <c r="F115" s="6">
        <v>8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 ht="15.75" customHeight="1" x14ac:dyDescent="0.2">
      <c r="A116" s="75"/>
      <c r="B116" s="53"/>
      <c r="C116" s="38" t="s">
        <v>186</v>
      </c>
      <c r="D116" s="35">
        <v>1</v>
      </c>
      <c r="E116" s="35">
        <v>1</v>
      </c>
      <c r="F116" s="6">
        <v>8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 ht="15.75" customHeight="1" x14ac:dyDescent="0.2">
      <c r="A117" s="73" t="s">
        <v>115</v>
      </c>
      <c r="B117" s="51" t="s">
        <v>143</v>
      </c>
      <c r="C117" s="33" t="s">
        <v>96</v>
      </c>
      <c r="D117" s="35">
        <v>2</v>
      </c>
      <c r="E117" s="35">
        <v>2</v>
      </c>
      <c r="F117" s="6">
        <v>8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 ht="15.75" customHeight="1" x14ac:dyDescent="0.2">
      <c r="A118" s="74"/>
      <c r="B118" s="52"/>
      <c r="C118" s="37" t="s">
        <v>97</v>
      </c>
      <c r="D118" s="35">
        <v>2</v>
      </c>
      <c r="E118" s="35">
        <v>3</v>
      </c>
      <c r="F118" s="6">
        <v>8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 ht="15.75" customHeight="1" x14ac:dyDescent="0.2">
      <c r="A119" s="74"/>
      <c r="B119" s="52"/>
      <c r="C119" s="38" t="s">
        <v>98</v>
      </c>
      <c r="D119" s="35">
        <v>3</v>
      </c>
      <c r="E119" s="35">
        <v>3</v>
      </c>
      <c r="F119" s="6">
        <v>8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 ht="15.75" customHeight="1" x14ac:dyDescent="0.2">
      <c r="A120" s="74"/>
      <c r="B120" s="53"/>
      <c r="C120" s="38" t="s">
        <v>187</v>
      </c>
      <c r="D120" s="35">
        <v>1</v>
      </c>
      <c r="E120" s="35">
        <v>1</v>
      </c>
      <c r="F120" s="6">
        <v>8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 ht="15.75" customHeight="1" x14ac:dyDescent="0.2">
      <c r="A121" s="54" t="s">
        <v>78</v>
      </c>
      <c r="B121" s="51" t="s">
        <v>188</v>
      </c>
      <c r="C121" s="33" t="s">
        <v>147</v>
      </c>
      <c r="D121" s="46">
        <v>1</v>
      </c>
      <c r="E121" s="46">
        <v>1</v>
      </c>
      <c r="F121" s="6">
        <v>9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 ht="15.75" customHeight="1" x14ac:dyDescent="0.2">
      <c r="A122" s="55"/>
      <c r="B122" s="52"/>
      <c r="C122" s="37" t="s">
        <v>148</v>
      </c>
      <c r="D122" s="46">
        <v>0.5</v>
      </c>
      <c r="E122" s="46">
        <v>0.75</v>
      </c>
      <c r="F122" s="6">
        <v>9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 ht="15.75" customHeight="1" x14ac:dyDescent="0.2">
      <c r="A123" s="55"/>
      <c r="B123" s="52"/>
      <c r="C123" s="37" t="s">
        <v>195</v>
      </c>
      <c r="D123" s="46">
        <v>2</v>
      </c>
      <c r="E123" s="46">
        <v>1.5</v>
      </c>
      <c r="F123" s="6">
        <v>9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 ht="15.75" customHeight="1" x14ac:dyDescent="0.2">
      <c r="A124" s="55"/>
      <c r="B124" s="52"/>
      <c r="C124" s="37" t="s">
        <v>196</v>
      </c>
      <c r="D124" s="46">
        <v>1.5</v>
      </c>
      <c r="E124" s="46">
        <v>2</v>
      </c>
      <c r="F124" s="6">
        <v>9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 ht="15.75" customHeight="1" x14ac:dyDescent="0.2">
      <c r="A125" s="56"/>
      <c r="B125" s="53"/>
      <c r="C125" s="38" t="s">
        <v>149</v>
      </c>
      <c r="D125" s="47">
        <v>3</v>
      </c>
      <c r="E125" s="47">
        <v>3</v>
      </c>
      <c r="F125" s="6">
        <v>9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 ht="15.75" customHeight="1" x14ac:dyDescent="0.2">
      <c r="A126" s="57" t="s">
        <v>192</v>
      </c>
      <c r="B126" s="51" t="s">
        <v>218</v>
      </c>
      <c r="C126" s="38" t="s">
        <v>197</v>
      </c>
      <c r="D126" s="50">
        <v>2.75</v>
      </c>
      <c r="E126" s="48">
        <v>3</v>
      </c>
      <c r="F126" s="6">
        <v>9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 ht="15.75" customHeight="1" x14ac:dyDescent="0.2">
      <c r="A127" s="58"/>
      <c r="B127" s="52"/>
      <c r="C127" s="38" t="s">
        <v>198</v>
      </c>
      <c r="D127" s="49">
        <v>1.5</v>
      </c>
      <c r="E127" s="49">
        <v>1</v>
      </c>
      <c r="F127" s="6">
        <v>9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 ht="15.75" customHeight="1" x14ac:dyDescent="0.2">
      <c r="A128" s="58"/>
      <c r="B128" s="52"/>
      <c r="C128" s="40" t="s">
        <v>199</v>
      </c>
      <c r="D128" s="49">
        <v>2</v>
      </c>
      <c r="E128" s="49">
        <v>2.5</v>
      </c>
      <c r="F128" s="6">
        <v>9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 ht="15.75" customHeight="1" x14ac:dyDescent="0.2">
      <c r="A129" s="58"/>
      <c r="B129" s="52"/>
      <c r="C129" s="41" t="s">
        <v>200</v>
      </c>
      <c r="D129" s="49">
        <v>2.25</v>
      </c>
      <c r="E129" s="49">
        <v>2.25</v>
      </c>
      <c r="F129" s="6">
        <v>9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 ht="15.75" customHeight="1" x14ac:dyDescent="0.2">
      <c r="A130" s="58"/>
      <c r="B130" s="52"/>
      <c r="C130" s="41" t="s">
        <v>201</v>
      </c>
      <c r="D130" s="49">
        <v>0.5</v>
      </c>
      <c r="E130" s="49">
        <v>0.5</v>
      </c>
      <c r="F130" s="6">
        <v>9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 ht="15.75" customHeight="1" x14ac:dyDescent="0.2">
      <c r="A131" s="59"/>
      <c r="B131" s="53"/>
      <c r="C131" s="40" t="s">
        <v>202</v>
      </c>
      <c r="D131" s="49">
        <v>0.5</v>
      </c>
      <c r="E131" s="49">
        <v>0.5</v>
      </c>
      <c r="F131" s="6">
        <v>9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 ht="15.75" customHeight="1" x14ac:dyDescent="0.2">
      <c r="A132" s="57" t="s">
        <v>193</v>
      </c>
      <c r="B132" s="51" t="s">
        <v>124</v>
      </c>
      <c r="C132" s="41" t="s">
        <v>203</v>
      </c>
      <c r="D132" s="49">
        <v>2</v>
      </c>
      <c r="E132" s="49">
        <v>2.25</v>
      </c>
      <c r="F132" s="6">
        <v>9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 ht="15.75" customHeight="1" x14ac:dyDescent="0.2">
      <c r="A133" s="58"/>
      <c r="B133" s="52"/>
      <c r="C133" s="41" t="s">
        <v>204</v>
      </c>
      <c r="D133" s="49">
        <v>1.5</v>
      </c>
      <c r="E133" s="49">
        <v>1.5</v>
      </c>
      <c r="F133" s="6">
        <v>9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 ht="15.75" customHeight="1" x14ac:dyDescent="0.2">
      <c r="A134" s="58"/>
      <c r="B134" s="52"/>
      <c r="C134" s="41" t="s">
        <v>205</v>
      </c>
      <c r="D134" s="49">
        <v>2.25</v>
      </c>
      <c r="E134" s="49">
        <v>2</v>
      </c>
      <c r="F134" s="6">
        <v>9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 ht="15.75" customHeight="1" x14ac:dyDescent="0.2">
      <c r="A135" s="58"/>
      <c r="B135" s="52"/>
      <c r="C135" s="41" t="s">
        <v>206</v>
      </c>
      <c r="D135" s="49">
        <v>1.5</v>
      </c>
      <c r="E135" s="49">
        <v>2</v>
      </c>
      <c r="F135" s="6">
        <v>9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 ht="15.75" customHeight="1" x14ac:dyDescent="0.2">
      <c r="A136" s="58"/>
      <c r="B136" s="52"/>
      <c r="C136" s="41" t="s">
        <v>207</v>
      </c>
      <c r="D136" s="49">
        <v>1.25</v>
      </c>
      <c r="E136" s="49">
        <v>1.5</v>
      </c>
      <c r="F136" s="6">
        <v>9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 ht="15.75" customHeight="1" x14ac:dyDescent="0.2">
      <c r="A137" s="58"/>
      <c r="B137" s="52"/>
      <c r="C137" s="41" t="s">
        <v>208</v>
      </c>
      <c r="D137" s="49">
        <v>1</v>
      </c>
      <c r="E137" s="49">
        <v>0.75</v>
      </c>
      <c r="F137" s="6">
        <v>9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 ht="15.75" customHeight="1" x14ac:dyDescent="0.2">
      <c r="A138" s="59"/>
      <c r="B138" s="53"/>
      <c r="C138" s="41" t="s">
        <v>209</v>
      </c>
      <c r="D138" s="49">
        <v>1</v>
      </c>
      <c r="E138" s="49">
        <v>1</v>
      </c>
      <c r="F138" s="6">
        <v>9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 ht="15.75" customHeight="1" x14ac:dyDescent="0.2">
      <c r="A139" s="57" t="s">
        <v>194</v>
      </c>
      <c r="B139" s="51" t="s">
        <v>93</v>
      </c>
      <c r="C139" s="41" t="s">
        <v>210</v>
      </c>
      <c r="D139" s="49">
        <v>0.5</v>
      </c>
      <c r="E139" s="49">
        <v>0.5</v>
      </c>
      <c r="F139" s="6">
        <v>9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 ht="15.75" customHeight="1" x14ac:dyDescent="0.2">
      <c r="A140" s="58"/>
      <c r="B140" s="52"/>
      <c r="C140" s="41" t="s">
        <v>211</v>
      </c>
      <c r="D140" s="49">
        <v>0.5</v>
      </c>
      <c r="E140" s="49">
        <v>0.5</v>
      </c>
      <c r="F140" s="6">
        <v>9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 ht="15.75" customHeight="1" x14ac:dyDescent="0.2">
      <c r="A141" s="58"/>
      <c r="B141" s="52"/>
      <c r="C141" s="41" t="s">
        <v>212</v>
      </c>
      <c r="D141" s="49">
        <v>0.5</v>
      </c>
      <c r="E141" s="49">
        <v>0.5</v>
      </c>
      <c r="F141" s="6">
        <v>9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 ht="15.75" customHeight="1" x14ac:dyDescent="0.2">
      <c r="A142" s="58"/>
      <c r="B142" s="52"/>
      <c r="C142" s="41" t="s">
        <v>213</v>
      </c>
      <c r="D142" s="49">
        <v>1.5</v>
      </c>
      <c r="E142" s="49">
        <v>2</v>
      </c>
      <c r="F142" s="6">
        <v>9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 ht="15.75" customHeight="1" x14ac:dyDescent="0.2">
      <c r="A143" s="58"/>
      <c r="B143" s="52"/>
      <c r="C143" s="41" t="s">
        <v>214</v>
      </c>
      <c r="D143" s="49">
        <v>2.5</v>
      </c>
      <c r="E143" s="49">
        <v>2.25</v>
      </c>
      <c r="F143" s="6">
        <v>9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 ht="15.75" customHeight="1" x14ac:dyDescent="0.2">
      <c r="A144" s="58"/>
      <c r="B144" s="52"/>
      <c r="C144" s="41" t="s">
        <v>215</v>
      </c>
      <c r="D144" s="49">
        <v>2</v>
      </c>
      <c r="E144" s="49">
        <v>2</v>
      </c>
      <c r="F144" s="6">
        <v>9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 ht="15.75" customHeight="1" x14ac:dyDescent="0.2">
      <c r="A145" s="58"/>
      <c r="B145" s="52"/>
      <c r="C145" s="41" t="s">
        <v>216</v>
      </c>
      <c r="D145" s="49">
        <v>1.5</v>
      </c>
      <c r="E145" s="49">
        <v>2</v>
      </c>
      <c r="F145" s="6">
        <v>9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 ht="15.75" customHeight="1" x14ac:dyDescent="0.2">
      <c r="A146" s="58"/>
      <c r="B146" s="53"/>
      <c r="C146" s="41" t="s">
        <v>217</v>
      </c>
      <c r="D146" s="49">
        <v>2</v>
      </c>
      <c r="E146" s="49">
        <v>2.5</v>
      </c>
      <c r="F146" s="6">
        <v>9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 ht="15.75" customHeight="1" x14ac:dyDescent="0.2">
      <c r="A147" s="57" t="s">
        <v>115</v>
      </c>
      <c r="B147" s="51" t="s">
        <v>143</v>
      </c>
      <c r="C147" s="33" t="s">
        <v>96</v>
      </c>
      <c r="D147" s="49">
        <v>0.5</v>
      </c>
      <c r="E147" s="49">
        <v>0.5</v>
      </c>
      <c r="F147" s="6">
        <v>9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 ht="15.75" customHeight="1" x14ac:dyDescent="0.2">
      <c r="A148" s="58"/>
      <c r="B148" s="52"/>
      <c r="C148" s="37" t="s">
        <v>97</v>
      </c>
      <c r="D148" s="49">
        <v>0.5</v>
      </c>
      <c r="E148" s="49">
        <v>0.5</v>
      </c>
      <c r="F148" s="6">
        <v>9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 ht="15.75" customHeight="1" x14ac:dyDescent="0.2">
      <c r="A149" s="58"/>
      <c r="B149" s="52"/>
      <c r="C149" s="38" t="s">
        <v>98</v>
      </c>
      <c r="D149" s="49">
        <v>0.5</v>
      </c>
      <c r="E149" s="49">
        <v>0.5</v>
      </c>
      <c r="F149" s="6">
        <v>9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 ht="15.75" customHeight="1" x14ac:dyDescent="0.2">
      <c r="A150" s="58"/>
      <c r="B150" s="53"/>
      <c r="C150" s="38" t="s">
        <v>187</v>
      </c>
      <c r="D150" s="49">
        <v>0.5</v>
      </c>
      <c r="E150" s="49">
        <v>0.5</v>
      </c>
      <c r="F150" s="6">
        <v>9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 ht="15.75" customHeight="1" x14ac:dyDescent="0.2">
      <c r="A151" s="51" t="s">
        <v>219</v>
      </c>
      <c r="B151" s="51" t="s">
        <v>242</v>
      </c>
      <c r="C151" s="38" t="s">
        <v>220</v>
      </c>
      <c r="D151" s="49">
        <v>1</v>
      </c>
      <c r="E151" s="49">
        <v>0.75</v>
      </c>
      <c r="F151" s="6">
        <v>10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 ht="15.75" customHeight="1" x14ac:dyDescent="0.2">
      <c r="A152" s="52"/>
      <c r="B152" s="52"/>
      <c r="C152" s="38" t="s">
        <v>185</v>
      </c>
      <c r="D152" s="49">
        <v>1.5</v>
      </c>
      <c r="E152" s="49">
        <v>1.2</v>
      </c>
      <c r="F152" s="6">
        <v>10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 ht="15.75" customHeight="1" x14ac:dyDescent="0.2">
      <c r="A153" s="52"/>
      <c r="B153" s="52"/>
      <c r="C153" s="38" t="s">
        <v>221</v>
      </c>
      <c r="D153" s="49">
        <v>1</v>
      </c>
      <c r="E153" s="49">
        <v>1</v>
      </c>
      <c r="F153" s="6">
        <v>10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 ht="15.75" customHeight="1" x14ac:dyDescent="0.2">
      <c r="A154" s="52"/>
      <c r="B154" s="52"/>
      <c r="C154" s="38" t="s">
        <v>222</v>
      </c>
      <c r="D154" s="49">
        <v>1</v>
      </c>
      <c r="E154" s="49">
        <v>1</v>
      </c>
      <c r="F154" s="6">
        <v>10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 ht="15.75" customHeight="1" x14ac:dyDescent="0.2">
      <c r="A155" s="53"/>
      <c r="B155" s="53"/>
      <c r="C155" s="38" t="s">
        <v>223</v>
      </c>
      <c r="D155" s="49">
        <v>1.5</v>
      </c>
      <c r="E155" s="49">
        <v>1.25</v>
      </c>
      <c r="F155" s="6">
        <v>10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 ht="15.75" customHeight="1" x14ac:dyDescent="0.2">
      <c r="A156" s="51" t="s">
        <v>224</v>
      </c>
      <c r="B156" s="51" t="s">
        <v>224</v>
      </c>
      <c r="C156" s="38" t="s">
        <v>225</v>
      </c>
      <c r="D156" s="49">
        <v>0.5</v>
      </c>
      <c r="E156" s="49">
        <v>0.5</v>
      </c>
      <c r="F156" s="6">
        <v>10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 ht="15.75" customHeight="1" x14ac:dyDescent="0.2">
      <c r="A157" s="52"/>
      <c r="B157" s="52"/>
      <c r="C157" s="38" t="s">
        <v>226</v>
      </c>
      <c r="D157" s="49">
        <v>0.5</v>
      </c>
      <c r="E157" s="49">
        <v>0.5</v>
      </c>
      <c r="F157" s="6">
        <v>10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 ht="15.75" customHeight="1" x14ac:dyDescent="0.2">
      <c r="A158" s="52"/>
      <c r="B158" s="52"/>
      <c r="C158" s="38" t="s">
        <v>227</v>
      </c>
      <c r="D158" s="49">
        <v>0.5</v>
      </c>
      <c r="E158" s="49">
        <v>0.5</v>
      </c>
      <c r="F158" s="6">
        <v>10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 ht="15.75" customHeight="1" x14ac:dyDescent="0.2">
      <c r="A159" s="52"/>
      <c r="B159" s="52"/>
      <c r="C159" s="38" t="s">
        <v>228</v>
      </c>
      <c r="D159" s="49">
        <v>0.5</v>
      </c>
      <c r="E159" s="49">
        <v>0.5</v>
      </c>
      <c r="F159" s="6">
        <v>10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 ht="15.75" customHeight="1" x14ac:dyDescent="0.2">
      <c r="A160" s="52"/>
      <c r="B160" s="52"/>
      <c r="C160" s="38" t="s">
        <v>229</v>
      </c>
      <c r="D160" s="49">
        <v>0.5</v>
      </c>
      <c r="E160" s="49">
        <v>0.5</v>
      </c>
      <c r="F160" s="6">
        <v>10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 ht="15.75" customHeight="1" x14ac:dyDescent="0.2">
      <c r="A161" s="53"/>
      <c r="B161" s="53"/>
      <c r="C161" s="38" t="s">
        <v>230</v>
      </c>
      <c r="D161" s="49">
        <v>0.5</v>
      </c>
      <c r="E161" s="49">
        <v>0.5</v>
      </c>
      <c r="F161" s="6">
        <v>10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 ht="15.75" customHeight="1" x14ac:dyDescent="0.2">
      <c r="A162" s="51" t="s">
        <v>231</v>
      </c>
      <c r="B162" s="51" t="s">
        <v>231</v>
      </c>
      <c r="C162" s="38" t="s">
        <v>225</v>
      </c>
      <c r="D162" s="49">
        <v>0.5</v>
      </c>
      <c r="E162" s="49">
        <v>0.5</v>
      </c>
      <c r="F162" s="6">
        <v>10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 ht="15.75" customHeight="1" x14ac:dyDescent="0.2">
      <c r="A163" s="52"/>
      <c r="B163" s="52"/>
      <c r="C163" s="38" t="s">
        <v>232</v>
      </c>
      <c r="D163" s="49">
        <v>0.5</v>
      </c>
      <c r="E163" s="49">
        <v>0.5</v>
      </c>
      <c r="F163" s="6">
        <v>10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 ht="15.75" customHeight="1" x14ac:dyDescent="0.2">
      <c r="A164" s="52"/>
      <c r="B164" s="52"/>
      <c r="C164" s="38" t="s">
        <v>233</v>
      </c>
      <c r="D164" s="49">
        <v>0.5</v>
      </c>
      <c r="E164" s="49">
        <v>0.5</v>
      </c>
      <c r="F164" s="6">
        <v>10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 ht="15.75" customHeight="1" x14ac:dyDescent="0.2">
      <c r="A165" s="52"/>
      <c r="B165" s="52"/>
      <c r="C165" s="38" t="s">
        <v>234</v>
      </c>
      <c r="D165" s="49">
        <v>0.5</v>
      </c>
      <c r="E165" s="49">
        <v>0.5</v>
      </c>
      <c r="F165" s="6">
        <v>10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 ht="15.75" customHeight="1" x14ac:dyDescent="0.2">
      <c r="A166" s="52"/>
      <c r="B166" s="52"/>
      <c r="C166" s="38" t="s">
        <v>235</v>
      </c>
      <c r="D166" s="49">
        <v>0.5</v>
      </c>
      <c r="E166" s="49">
        <v>0.5</v>
      </c>
      <c r="F166" s="6">
        <v>10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1:19" ht="15.75" customHeight="1" x14ac:dyDescent="0.2">
      <c r="A167" s="53"/>
      <c r="B167" s="53"/>
      <c r="C167" s="38" t="s">
        <v>230</v>
      </c>
      <c r="D167" s="49">
        <v>0.5</v>
      </c>
      <c r="E167" s="49">
        <v>0.5</v>
      </c>
      <c r="F167" s="6">
        <v>10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19" ht="15.75" customHeight="1" x14ac:dyDescent="0.2">
      <c r="A168" s="51" t="s">
        <v>236</v>
      </c>
      <c r="B168" s="51" t="s">
        <v>236</v>
      </c>
      <c r="C168" s="38" t="s">
        <v>225</v>
      </c>
      <c r="D168" s="49">
        <v>0.5</v>
      </c>
      <c r="E168" s="49">
        <v>0.5</v>
      </c>
      <c r="F168" s="6">
        <v>10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1:19" ht="15.75" customHeight="1" x14ac:dyDescent="0.2">
      <c r="A169" s="52"/>
      <c r="B169" s="52"/>
      <c r="C169" s="38" t="s">
        <v>237</v>
      </c>
      <c r="D169" s="49">
        <v>0.5</v>
      </c>
      <c r="E169" s="49">
        <v>0.5</v>
      </c>
      <c r="F169" s="6">
        <v>10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19" ht="15.75" customHeight="1" x14ac:dyDescent="0.2">
      <c r="A170" s="52"/>
      <c r="B170" s="52"/>
      <c r="C170" s="38" t="s">
        <v>238</v>
      </c>
      <c r="D170" s="49">
        <v>0.5</v>
      </c>
      <c r="E170" s="49">
        <v>0.5</v>
      </c>
      <c r="F170" s="6">
        <v>10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19" ht="15.75" customHeight="1" x14ac:dyDescent="0.2">
      <c r="A171" s="52"/>
      <c r="B171" s="52"/>
      <c r="C171" s="38" t="s">
        <v>239</v>
      </c>
      <c r="D171" s="49">
        <v>0.5</v>
      </c>
      <c r="E171" s="49">
        <v>0.5</v>
      </c>
      <c r="F171" s="6">
        <v>10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19" ht="15.75" customHeight="1" x14ac:dyDescent="0.2">
      <c r="A172" s="52"/>
      <c r="B172" s="52"/>
      <c r="C172" s="38" t="s">
        <v>240</v>
      </c>
      <c r="D172" s="49">
        <v>0.5</v>
      </c>
      <c r="E172" s="49">
        <v>0.5</v>
      </c>
      <c r="F172" s="6">
        <v>10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19" ht="15.75" customHeight="1" x14ac:dyDescent="0.2">
      <c r="A173" s="53"/>
      <c r="B173" s="53"/>
      <c r="C173" s="38" t="s">
        <v>230</v>
      </c>
      <c r="D173" s="49">
        <v>0.5</v>
      </c>
      <c r="E173" s="49">
        <v>0.5</v>
      </c>
      <c r="F173" s="6">
        <v>10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19" ht="15.75" customHeight="1" x14ac:dyDescent="0.2">
      <c r="A174" s="51" t="s">
        <v>241</v>
      </c>
      <c r="B174" s="51" t="s">
        <v>241</v>
      </c>
      <c r="C174" s="38" t="s">
        <v>225</v>
      </c>
      <c r="D174" s="49">
        <v>0.5</v>
      </c>
      <c r="E174" s="49">
        <v>0.5</v>
      </c>
      <c r="F174" s="6">
        <v>10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19" ht="15.75" customHeight="1" x14ac:dyDescent="0.2">
      <c r="A175" s="52"/>
      <c r="B175" s="52"/>
      <c r="C175" s="38" t="s">
        <v>237</v>
      </c>
      <c r="D175" s="49">
        <v>0.5</v>
      </c>
      <c r="E175" s="49">
        <v>0.5</v>
      </c>
      <c r="F175" s="6">
        <v>10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1:19" ht="15.75" customHeight="1" x14ac:dyDescent="0.2">
      <c r="A176" s="52"/>
      <c r="B176" s="52"/>
      <c r="C176" s="38" t="s">
        <v>238</v>
      </c>
      <c r="D176" s="35">
        <v>0.5</v>
      </c>
      <c r="E176" s="35">
        <v>0.5</v>
      </c>
      <c r="F176" s="6">
        <v>10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19" ht="15.75" customHeight="1" x14ac:dyDescent="0.2">
      <c r="A177" s="52"/>
      <c r="B177" s="52"/>
      <c r="C177" s="38" t="s">
        <v>239</v>
      </c>
      <c r="D177" s="35">
        <v>0.5</v>
      </c>
      <c r="E177" s="35">
        <v>0.5</v>
      </c>
      <c r="F177" s="6">
        <v>10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1:19" ht="15.75" customHeight="1" x14ac:dyDescent="0.2">
      <c r="A178" s="52"/>
      <c r="B178" s="52"/>
      <c r="C178" s="38" t="s">
        <v>240</v>
      </c>
      <c r="D178" s="35">
        <v>0.5</v>
      </c>
      <c r="E178" s="35">
        <v>0.5</v>
      </c>
      <c r="F178" s="6">
        <v>10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1:19" ht="15.75" customHeight="1" x14ac:dyDescent="0.2">
      <c r="A179" s="53"/>
      <c r="B179" s="53"/>
      <c r="C179" s="38" t="s">
        <v>230</v>
      </c>
      <c r="D179" s="35">
        <v>0.5</v>
      </c>
      <c r="E179" s="35">
        <v>0.5</v>
      </c>
      <c r="F179" s="6">
        <v>10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1:19" ht="14.25" x14ac:dyDescent="0.2">
      <c r="A180" s="3" t="s">
        <v>8</v>
      </c>
      <c r="B180" s="3"/>
      <c r="C180" s="3"/>
      <c r="D180" s="36"/>
      <c r="E180" s="8"/>
      <c r="F180" s="9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19" ht="14.25" x14ac:dyDescent="0.2">
      <c r="A181" s="7"/>
      <c r="B181" s="4"/>
      <c r="C181" s="4"/>
      <c r="D181" s="5"/>
      <c r="E181" s="5"/>
      <c r="F181" s="6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19" ht="14.25" x14ac:dyDescent="0.2">
      <c r="A182" s="4"/>
      <c r="B182" s="4"/>
      <c r="C182" s="4"/>
      <c r="D182" s="5"/>
      <c r="E182" s="5"/>
      <c r="F182" s="6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19" ht="14.25" x14ac:dyDescent="0.2">
      <c r="A183" s="3" t="s">
        <v>9</v>
      </c>
      <c r="B183" s="3"/>
      <c r="C183" s="3"/>
      <c r="D183" s="8"/>
      <c r="E183" s="8"/>
      <c r="F183" s="9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1:19" ht="14.25" x14ac:dyDescent="0.2">
      <c r="A184" s="4"/>
      <c r="B184" s="4"/>
      <c r="C184" s="4"/>
      <c r="D184" s="5"/>
      <c r="E184" s="5"/>
      <c r="F184" s="6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1:19" ht="14.25" x14ac:dyDescent="0.2">
      <c r="A185" s="4"/>
      <c r="B185" s="4"/>
      <c r="C185" s="4"/>
      <c r="D185" s="5"/>
      <c r="E185" s="5"/>
      <c r="F185" s="6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1:19" ht="14.25" x14ac:dyDescent="0.2">
      <c r="A186" s="10" t="s">
        <v>10</v>
      </c>
      <c r="B186" s="4"/>
      <c r="C186" s="10"/>
      <c r="D186" s="11">
        <f>SUM(D4:D185)</f>
        <v>335.39999999999975</v>
      </c>
      <c r="E186" s="11">
        <f>SUM(E4:E185)</f>
        <v>333.92999999999995</v>
      </c>
      <c r="F186" s="6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19" x14ac:dyDescent="0.2">
      <c r="E187" s="26"/>
    </row>
  </sheetData>
  <mergeCells count="71">
    <mergeCell ref="A151:A155"/>
    <mergeCell ref="A156:A161"/>
    <mergeCell ref="A162:A167"/>
    <mergeCell ref="A168:A173"/>
    <mergeCell ref="A174:A179"/>
    <mergeCell ref="B151:B155"/>
    <mergeCell ref="B156:B161"/>
    <mergeCell ref="B162:B167"/>
    <mergeCell ref="B168:B173"/>
    <mergeCell ref="B174:B179"/>
    <mergeCell ref="A84:A113"/>
    <mergeCell ref="B84:B113"/>
    <mergeCell ref="A114:A116"/>
    <mergeCell ref="B114:B116"/>
    <mergeCell ref="A117:A120"/>
    <mergeCell ref="B117:B120"/>
    <mergeCell ref="A76:A78"/>
    <mergeCell ref="A79:A83"/>
    <mergeCell ref="B76:B78"/>
    <mergeCell ref="B79:B83"/>
    <mergeCell ref="A73:A75"/>
    <mergeCell ref="B73:B75"/>
    <mergeCell ref="B50:B52"/>
    <mergeCell ref="B53:B57"/>
    <mergeCell ref="B58:B59"/>
    <mergeCell ref="B60:B69"/>
    <mergeCell ref="B70:B72"/>
    <mergeCell ref="A50:A52"/>
    <mergeCell ref="A53:A57"/>
    <mergeCell ref="A58:A59"/>
    <mergeCell ref="A60:A69"/>
    <mergeCell ref="A70:A72"/>
    <mergeCell ref="B38:B40"/>
    <mergeCell ref="B41:B45"/>
    <mergeCell ref="B46:B47"/>
    <mergeCell ref="B48:B49"/>
    <mergeCell ref="A38:A40"/>
    <mergeCell ref="A41:A45"/>
    <mergeCell ref="A46:A47"/>
    <mergeCell ref="A48:A49"/>
    <mergeCell ref="A27:A28"/>
    <mergeCell ref="B27:B28"/>
    <mergeCell ref="B19:B20"/>
    <mergeCell ref="A19:A20"/>
    <mergeCell ref="A21:A22"/>
    <mergeCell ref="A23:A24"/>
    <mergeCell ref="A25:A26"/>
    <mergeCell ref="B21:B22"/>
    <mergeCell ref="B23:B24"/>
    <mergeCell ref="B25:B26"/>
    <mergeCell ref="A15:A18"/>
    <mergeCell ref="B15:B18"/>
    <mergeCell ref="A1:F1"/>
    <mergeCell ref="A8:A14"/>
    <mergeCell ref="B8:B14"/>
    <mergeCell ref="B29:B30"/>
    <mergeCell ref="B31:B35"/>
    <mergeCell ref="B36:B37"/>
    <mergeCell ref="A29:A30"/>
    <mergeCell ref="A31:A35"/>
    <mergeCell ref="A36:A37"/>
    <mergeCell ref="A121:A125"/>
    <mergeCell ref="A126:A131"/>
    <mergeCell ref="A132:A138"/>
    <mergeCell ref="A139:A146"/>
    <mergeCell ref="A147:A150"/>
    <mergeCell ref="B121:B125"/>
    <mergeCell ref="B126:B131"/>
    <mergeCell ref="B132:B138"/>
    <mergeCell ref="B139:B146"/>
    <mergeCell ref="B147:B150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X9"/>
  <sheetViews>
    <sheetView showGridLines="0" tabSelected="1" topLeftCell="A4" zoomScale="90" zoomScaleNormal="90" workbookViewId="0">
      <selection activeCell="C6" sqref="C6"/>
    </sheetView>
  </sheetViews>
  <sheetFormatPr defaultRowHeight="12.75" x14ac:dyDescent="0.2"/>
  <cols>
    <col min="1" max="1" width="38.7109375"/>
    <col min="2" max="2" width="11.5703125"/>
    <col min="3" max="3" width="12.42578125"/>
    <col min="4" max="4" width="12.85546875"/>
    <col min="5" max="6" width="13.28515625"/>
    <col min="7" max="7" width="12.42578125"/>
    <col min="8" max="8" width="12.28515625"/>
    <col min="9" max="10" width="12.140625"/>
    <col min="11" max="11" width="13.140625"/>
    <col min="12" max="12" width="13.42578125"/>
    <col min="13" max="13" width="7.7109375"/>
    <col min="14" max="14" width="9"/>
    <col min="15" max="1025" width="14.140625"/>
  </cols>
  <sheetData>
    <row r="1" spans="1:24" ht="14.25" x14ac:dyDescent="0.2">
      <c r="A1" s="77"/>
      <c r="B1" s="77"/>
      <c r="C1" s="77" t="s">
        <v>11</v>
      </c>
      <c r="D1" s="77"/>
      <c r="E1" s="77"/>
      <c r="F1" s="77"/>
      <c r="G1" s="77"/>
      <c r="H1" s="77"/>
      <c r="I1" s="77"/>
      <c r="J1" s="77"/>
      <c r="K1" s="77"/>
      <c r="L1" s="77"/>
      <c r="M1" s="12"/>
      <c r="N1" s="12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3.9" customHeight="1" x14ac:dyDescent="0.2">
      <c r="A2" s="78" t="s">
        <v>12</v>
      </c>
      <c r="B2" s="79" t="s">
        <v>13</v>
      </c>
      <c r="C2" s="80" t="s">
        <v>14</v>
      </c>
      <c r="D2" s="80" t="s">
        <v>15</v>
      </c>
      <c r="E2" s="80" t="s">
        <v>16</v>
      </c>
      <c r="F2" s="81" t="s">
        <v>17</v>
      </c>
      <c r="G2" s="82" t="s">
        <v>18</v>
      </c>
      <c r="H2" s="82" t="s">
        <v>19</v>
      </c>
      <c r="I2" s="81" t="s">
        <v>20</v>
      </c>
      <c r="J2" s="81" t="s">
        <v>21</v>
      </c>
      <c r="K2" s="81" t="s">
        <v>22</v>
      </c>
      <c r="L2" s="81" t="s">
        <v>23</v>
      </c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4.75" customHeight="1" x14ac:dyDescent="0.2">
      <c r="A3" s="78"/>
      <c r="B3" s="79"/>
      <c r="C3" s="79"/>
      <c r="D3" s="79"/>
      <c r="E3" s="80"/>
      <c r="F3" s="81"/>
      <c r="G3" s="82"/>
      <c r="H3" s="82"/>
      <c r="I3" s="81"/>
      <c r="J3" s="81"/>
      <c r="K3" s="81"/>
      <c r="L3" s="8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30.75" customHeight="1" x14ac:dyDescent="0.2">
      <c r="A4" s="13">
        <v>70</v>
      </c>
      <c r="B4" s="14" t="s">
        <v>24</v>
      </c>
      <c r="C4" s="15" t="s">
        <v>25</v>
      </c>
      <c r="D4" s="15" t="s">
        <v>26</v>
      </c>
      <c r="E4" s="15" t="s">
        <v>27</v>
      </c>
      <c r="F4" s="15" t="s">
        <v>28</v>
      </c>
      <c r="G4" s="15" t="s">
        <v>29</v>
      </c>
      <c r="H4" s="15" t="s">
        <v>30</v>
      </c>
      <c r="I4" s="15" t="s">
        <v>31</v>
      </c>
      <c r="J4" s="15" t="s">
        <v>32</v>
      </c>
      <c r="K4" s="15" t="s">
        <v>33</v>
      </c>
      <c r="L4" s="15" t="s">
        <v>34</v>
      </c>
    </row>
    <row r="5" spans="1:24" ht="14.25" x14ac:dyDescent="0.2">
      <c r="A5" s="16" t="s">
        <v>35</v>
      </c>
      <c r="B5" s="17">
        <v>500</v>
      </c>
      <c r="C5" s="18">
        <f>B5-$A9</f>
        <v>450</v>
      </c>
      <c r="D5" s="18">
        <f t="shared" ref="C5:L5" si="0">C5-$A9</f>
        <v>400</v>
      </c>
      <c r="E5" s="18">
        <f t="shared" si="0"/>
        <v>350</v>
      </c>
      <c r="F5" s="18">
        <f t="shared" si="0"/>
        <v>300</v>
      </c>
      <c r="G5" s="18">
        <f t="shared" si="0"/>
        <v>250</v>
      </c>
      <c r="H5" s="18">
        <f t="shared" si="0"/>
        <v>200</v>
      </c>
      <c r="I5" s="18">
        <f t="shared" si="0"/>
        <v>150</v>
      </c>
      <c r="J5" s="18">
        <f t="shared" si="0"/>
        <v>100</v>
      </c>
      <c r="K5" s="18">
        <f t="shared" si="0"/>
        <v>50</v>
      </c>
      <c r="L5" s="18">
        <f t="shared" si="0"/>
        <v>0</v>
      </c>
      <c r="M5" s="19"/>
      <c r="N5" s="19"/>
    </row>
    <row r="6" spans="1:24" ht="14.25" x14ac:dyDescent="0.2">
      <c r="A6" s="16" t="s">
        <v>36</v>
      </c>
      <c r="B6" s="17">
        <f>B5</f>
        <v>500</v>
      </c>
      <c r="C6" s="18">
        <f t="shared" ref="C6:L6" si="1">B6-C9</f>
        <v>461</v>
      </c>
      <c r="D6" s="18">
        <f t="shared" si="1"/>
        <v>425</v>
      </c>
      <c r="E6" s="18">
        <f t="shared" si="1"/>
        <v>425</v>
      </c>
      <c r="F6" s="18">
        <f t="shared" si="1"/>
        <v>392.07</v>
      </c>
      <c r="G6" s="18">
        <f t="shared" si="1"/>
        <v>356.16999999999996</v>
      </c>
      <c r="H6" s="18">
        <f t="shared" si="1"/>
        <v>318.46999999999997</v>
      </c>
      <c r="I6" s="18">
        <f t="shared" si="1"/>
        <v>271.27</v>
      </c>
      <c r="J6" s="18">
        <f t="shared" si="1"/>
        <v>226.51999999999998</v>
      </c>
      <c r="K6" s="18">
        <f t="shared" si="1"/>
        <v>183.26999999999998</v>
      </c>
      <c r="L6" s="18">
        <f t="shared" si="1"/>
        <v>166.07</v>
      </c>
      <c r="M6" s="19"/>
      <c r="N6" s="19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4.25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4.25" x14ac:dyDescent="0.2">
      <c r="A8" s="83" t="s">
        <v>37</v>
      </c>
      <c r="B8" s="83"/>
      <c r="C8" s="83" t="s">
        <v>38</v>
      </c>
      <c r="D8" s="83"/>
      <c r="E8" s="83"/>
      <c r="F8" s="83"/>
      <c r="G8" s="83"/>
      <c r="H8" s="83"/>
      <c r="I8" s="83"/>
      <c r="J8" s="83"/>
      <c r="K8" s="83"/>
      <c r="L8" s="83"/>
      <c r="M8" s="20" t="s">
        <v>10</v>
      </c>
      <c r="N8" s="20" t="s">
        <v>39</v>
      </c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8" x14ac:dyDescent="0.2">
      <c r="A9" s="84">
        <v>50</v>
      </c>
      <c r="B9" s="84"/>
      <c r="C9" s="18">
        <f>SUMIF('Product Backlog'!F:F,1,'Product Backlog'!E:E)</f>
        <v>39</v>
      </c>
      <c r="D9" s="18">
        <f>SUMIF('Product Backlog'!F:F,2,'Product Backlog'!E:E)</f>
        <v>36</v>
      </c>
      <c r="E9" s="18">
        <f>SUMIF('Product Backlog'!F:F,3,'Product Backlog'!E:E)</f>
        <v>0</v>
      </c>
      <c r="F9" s="18">
        <f>SUMIF('Product Backlog'!F:F,4,'Product Backlog'!E:E)</f>
        <v>32.930000000000007</v>
      </c>
      <c r="G9" s="18">
        <f>SUMIF('Product Backlog'!F:F,5,'Product Backlog'!E:E)</f>
        <v>35.900000000000006</v>
      </c>
      <c r="H9" s="18">
        <f>SUMIF('Product Backlog'!F:F,6,'Product Backlog'!E:E)</f>
        <v>37.700000000000003</v>
      </c>
      <c r="I9" s="18">
        <f>SUMIF('Product Backlog'!F:F,7,'Product Backlog'!E:E)</f>
        <v>47.2</v>
      </c>
      <c r="J9" s="18">
        <f>SUMIF('Product Backlog'!F:F,8,'Product Backlog'!E:E)</f>
        <v>44.75</v>
      </c>
      <c r="K9" s="18">
        <f>SUMIF('Product Backlog'!F:F,9,'Product Backlog'!E:E)</f>
        <v>43.25</v>
      </c>
      <c r="L9" s="18">
        <f>SUMIF('Product Backlog'!F:F,10,'Product Backlog'!E:E)</f>
        <v>17.2</v>
      </c>
      <c r="M9" s="18">
        <f>SUM(C9:L9)</f>
        <v>333.93</v>
      </c>
      <c r="N9" s="18">
        <f>M9/10</f>
        <v>33.393000000000001</v>
      </c>
      <c r="O9" s="1"/>
      <c r="P9" s="1"/>
      <c r="Q9" s="1"/>
      <c r="R9" s="1"/>
      <c r="S9" s="1"/>
      <c r="T9" s="1"/>
      <c r="U9" s="1"/>
      <c r="V9" s="1"/>
      <c r="W9" s="1"/>
      <c r="X9" s="1"/>
    </row>
  </sheetData>
  <mergeCells count="17">
    <mergeCell ref="A8:B8"/>
    <mergeCell ref="C8:L8"/>
    <mergeCell ref="A9:B9"/>
    <mergeCell ref="A1:B1"/>
    <mergeCell ref="C1:L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</mergeCells>
  <conditionalFormatting sqref="C10:N91">
    <cfRule type="expression" dxfId="2" priority="2">
      <formula>LEN(TRIM(C10))=0</formula>
    </cfRule>
  </conditionalFormatting>
  <conditionalFormatting sqref="C10:N91">
    <cfRule type="cellIs" dxfId="1" priority="3" operator="equal">
      <formula>0</formula>
    </cfRule>
  </conditionalFormatting>
  <conditionalFormatting sqref="C10:N91">
    <cfRule type="cellIs" dxfId="0" priority="4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A6" sqref="A6"/>
    </sheetView>
  </sheetViews>
  <sheetFormatPr defaultRowHeight="12.75" x14ac:dyDescent="0.2"/>
  <cols>
    <col min="1" max="1" width="49"/>
    <col min="2" max="3" width="14.140625"/>
    <col min="4" max="4" width="79.140625"/>
    <col min="5" max="5" width="50.28515625"/>
    <col min="6" max="1025" width="14.140625"/>
  </cols>
  <sheetData>
    <row r="1" spans="1:1" ht="14.25" x14ac:dyDescent="0.2">
      <c r="A1" s="21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Product Backlog</vt:lpstr>
      <vt:lpstr>Product Burndown</vt:lpstr>
      <vt:lpstr>Lista de tarefas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</dc:creator>
  <dc:description/>
  <cp:lastModifiedBy>Microsoft</cp:lastModifiedBy>
  <cp:revision>5</cp:revision>
  <dcterms:created xsi:type="dcterms:W3CDTF">2016-10-08T21:35:52Z</dcterms:created>
  <dcterms:modified xsi:type="dcterms:W3CDTF">2017-03-14T00:01:17Z</dcterms:modified>
  <dc:language>pt-BR</dc:language>
</cp:coreProperties>
</file>