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zaquiel\Desktop\PDS\Sprint 10\"/>
    </mc:Choice>
  </mc:AlternateContent>
  <workbookProtection lockWindows="1"/>
  <bookViews>
    <workbookView xWindow="0" yWindow="0" windowWidth="11970" windowHeight="4650" tabRatio="990" activeTab="4"/>
  </bookViews>
  <sheets>
    <sheet name="Sprint Backlog" sheetId="1" r:id="rId1"/>
    <sheet name="Sprint Burndown" sheetId="2" r:id="rId2"/>
    <sheet name="Diogo" sheetId="3" r:id="rId3"/>
    <sheet name="Izaquiel" sheetId="5" r:id="rId4"/>
    <sheet name="Ivo" sheetId="4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6" i="4" l="1"/>
  <c r="L16" i="4" s="1"/>
  <c r="K20" i="3"/>
  <c r="L20" i="3" s="1"/>
  <c r="K19" i="3"/>
  <c r="E4" i="1"/>
  <c r="G4" i="1"/>
  <c r="E9" i="1"/>
  <c r="G9" i="1"/>
  <c r="E15" i="1"/>
  <c r="G15" i="1"/>
  <c r="E21" i="1"/>
  <c r="G21" i="1"/>
  <c r="E27" i="1"/>
  <c r="G27" i="1"/>
  <c r="D9" i="3" l="1"/>
  <c r="D10" i="2" s="1"/>
  <c r="K13" i="4" l="1"/>
  <c r="L13" i="4" s="1"/>
  <c r="K14" i="4"/>
  <c r="L14" i="4" s="1"/>
  <c r="K15" i="4"/>
  <c r="L15" i="4" s="1"/>
  <c r="K17" i="4"/>
  <c r="L17" i="4" s="1"/>
  <c r="K17" i="5"/>
  <c r="L17" i="5" s="1"/>
  <c r="J9" i="3" l="1"/>
  <c r="J10" i="2" s="1"/>
  <c r="I9" i="3" l="1"/>
  <c r="I10" i="2" s="1"/>
  <c r="H9" i="3"/>
  <c r="H10" i="2" s="1"/>
  <c r="G9" i="3"/>
  <c r="G10" i="2" s="1"/>
  <c r="E9" i="3"/>
  <c r="E10" i="2" s="1"/>
  <c r="B5" i="5"/>
  <c r="K21" i="3"/>
  <c r="L21" i="3" s="1"/>
  <c r="K14" i="5" l="1"/>
  <c r="L14" i="5" s="1"/>
  <c r="K15" i="5"/>
  <c r="L15" i="5" s="1"/>
  <c r="K16" i="5"/>
  <c r="L16" i="5" s="1"/>
  <c r="C9" i="5" l="1"/>
  <c r="C12" i="2" s="1"/>
  <c r="F9" i="3"/>
  <c r="F10" i="2" s="1"/>
  <c r="K13" i="3" l="1"/>
  <c r="L13" i="3" s="1"/>
  <c r="K14" i="3"/>
  <c r="L14" i="3" s="1"/>
  <c r="K15" i="3"/>
  <c r="L15" i="3" s="1"/>
  <c r="K16" i="3"/>
  <c r="L16" i="3" s="1"/>
  <c r="K17" i="3"/>
  <c r="L17" i="3" s="1"/>
  <c r="K18" i="3"/>
  <c r="L18" i="3" s="1"/>
  <c r="L19" i="3"/>
  <c r="K18" i="4" l="1"/>
  <c r="L18" i="4" s="1"/>
  <c r="K12" i="4"/>
  <c r="L12" i="4" s="1"/>
  <c r="K11" i="4"/>
  <c r="L11" i="4" s="1"/>
  <c r="K10" i="4"/>
  <c r="L10" i="4" s="1"/>
  <c r="K13" i="5"/>
  <c r="L13" i="5" s="1"/>
  <c r="K12" i="5"/>
  <c r="L12" i="5" s="1"/>
  <c r="K11" i="5"/>
  <c r="L11" i="5" s="1"/>
  <c r="B5" i="4" l="1"/>
  <c r="B5" i="3"/>
  <c r="B6" i="3" s="1"/>
  <c r="B5" i="2"/>
  <c r="K10" i="5" l="1"/>
  <c r="J9" i="5"/>
  <c r="J12" i="2" s="1"/>
  <c r="I9" i="5"/>
  <c r="I12" i="2" s="1"/>
  <c r="H9" i="5"/>
  <c r="H12" i="2" s="1"/>
  <c r="G9" i="5"/>
  <c r="G12" i="2" s="1"/>
  <c r="F9" i="5"/>
  <c r="F12" i="2" s="1"/>
  <c r="E9" i="5"/>
  <c r="E12" i="2" s="1"/>
  <c r="D9" i="5"/>
  <c r="D12" i="2" s="1"/>
  <c r="C2" i="5"/>
  <c r="D2" i="5" s="1"/>
  <c r="E2" i="5" s="1"/>
  <c r="F2" i="5" s="1"/>
  <c r="G2" i="5" s="1"/>
  <c r="H2" i="5" s="1"/>
  <c r="I2" i="5" s="1"/>
  <c r="J2" i="5" s="1"/>
  <c r="J9" i="4"/>
  <c r="J11" i="2" s="1"/>
  <c r="I9" i="4"/>
  <c r="I11" i="2" s="1"/>
  <c r="H9" i="4"/>
  <c r="H11" i="2" s="1"/>
  <c r="G9" i="4"/>
  <c r="G11" i="2" s="1"/>
  <c r="F9" i="4"/>
  <c r="F11" i="2" s="1"/>
  <c r="E9" i="4"/>
  <c r="E11" i="2" s="1"/>
  <c r="D9" i="4"/>
  <c r="D11" i="2" s="1"/>
  <c r="C9" i="4"/>
  <c r="C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C9" i="3"/>
  <c r="C10" i="2" s="1"/>
  <c r="K10" i="2" s="1"/>
  <c r="L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K11" i="2" l="1"/>
  <c r="L11" i="2" s="1"/>
  <c r="I9" i="2"/>
  <c r="F9" i="2"/>
  <c r="J9" i="2"/>
  <c r="C9" i="2"/>
  <c r="C6" i="2" s="1"/>
  <c r="G9" i="2"/>
  <c r="E9" i="2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C6" i="3"/>
  <c r="K9" i="3"/>
  <c r="L10" i="5"/>
  <c r="L9" i="5" s="1"/>
  <c r="K9" i="2" l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K6" i="2" l="1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<sst xmlns="http://schemas.openxmlformats.org/spreadsheetml/2006/main" count="245" uniqueCount="64">
  <si>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</si>
  <si>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</si>
  <si>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</si>
  <si>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</si>
  <si>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</si>
  <si>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</si>
  <si>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</si>
  <si>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</si>
  <si>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</si>
  <si>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</si>
  <si>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</si>
  <si>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</si>
  <si>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</si>
  <si>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</si>
  <si>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</si>
  <si>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</si>
  <si>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</si>
  <si>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</si>
  <si>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</si>
  <si>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</si>
  <si>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</si>
  <si>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</si>
  <si>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</si>
  <si>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</si>
  <si>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</si>
  <si>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</si>
  <si>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</si>
  <si>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</si>
  <si>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</si>
  <si>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</si>
  <si>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</si>
  <si>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Feito</t>
  </si>
  <si>
    <t>Clique célula de agendamento diário</t>
  </si>
  <si>
    <t>Estudo de uso de eventos em tabelas</t>
  </si>
  <si>
    <t>Implementação de métodos e atributos</t>
  </si>
  <si>
    <t>Criação de eventos de clique em células</t>
  </si>
  <si>
    <t>Busca de prontuário do agendamento</t>
  </si>
  <si>
    <t>Testes de módulo Funcionário</t>
  </si>
  <si>
    <t>Testes de módulo Paciente</t>
  </si>
  <si>
    <t>Teste de módulo agendamento</t>
  </si>
  <si>
    <t>Teste de módulo Prontuário</t>
  </si>
  <si>
    <t>Teste de conexão com o banco</t>
  </si>
  <si>
    <t>Teste de cadastro de funcionário</t>
  </si>
  <si>
    <t>Teste de busca de funcionário</t>
  </si>
  <si>
    <t>Teste de edição de funcionário</t>
  </si>
  <si>
    <t>Teste de remoção de funcionário</t>
  </si>
  <si>
    <t>Teste de integração com outros módulos</t>
  </si>
  <si>
    <t>Teste de cadastro de paciente</t>
  </si>
  <si>
    <t>Teste de busca de paciente</t>
  </si>
  <si>
    <t>Teste de edição de paciente</t>
  </si>
  <si>
    <t>Teste de remoção de paciente</t>
  </si>
  <si>
    <t>Teste de cadastro de agendamento</t>
  </si>
  <si>
    <t>Teste de busca de agendamento</t>
  </si>
  <si>
    <t>Teste de edição de agendamento</t>
  </si>
  <si>
    <t>Teste de remoção de agendamento</t>
  </si>
  <si>
    <t xml:space="preserve">Teste de integração </t>
  </si>
  <si>
    <t>Terça
07/03/2017</t>
  </si>
  <si>
    <t>Quarta
08/03/2017</t>
  </si>
  <si>
    <t>Quinta
09/03/2017</t>
  </si>
  <si>
    <t>Sexta
10/03/2017</t>
  </si>
  <si>
    <t>Sábado
11/03/2017</t>
  </si>
  <si>
    <t>Domingo
12/03/2017</t>
  </si>
  <si>
    <t>Segunda
13/03/2017</t>
  </si>
  <si>
    <t>Terça
14/03/2017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</si>
</sst>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6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  <font>
      <b/>
      <sz val="10"/>
      <color theme="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  <fill>
      <patternFill patternType="solid">
        <fgColor rgb="FF1155CC"/>
        <bgColor indexed="64"/>
      </patternFill>
    </fill>
    <fill>
      <patternFill patternType="solid">
        <fgColor rgb="FF1155CC"/>
        <bgColor rgb="FFB7B7B7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10" borderId="1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15" fillId="12" borderId="2" xfId="0" applyFont="1" applyFill="1" applyBorder="1" applyAlignment="1">
      <alignment horizontal="center" vertical="center" wrapText="1"/>
    </xf>
    <xf numFmtId="0" fontId="15" fillId="12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5" fillId="11" borderId="10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37"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155CC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07/03/2017</c:v>
                </c:pt>
                <c:pt idx="2">
                  <c:v>Quarta
08/03/2017</c:v>
                </c:pt>
                <c:pt idx="3">
                  <c:v>Quinta
09/03/2017</c:v>
                </c:pt>
                <c:pt idx="4">
                  <c:v>Sexta
10/03/2017</c:v>
                </c:pt>
                <c:pt idx="5">
                  <c:v>Sábado
11/03/2017</c:v>
                </c:pt>
                <c:pt idx="6">
                  <c:v>Domingo
12/03/2017</c:v>
                </c:pt>
                <c:pt idx="7">
                  <c:v>Segunda
13/03/2017</c:v>
                </c:pt>
                <c:pt idx="8">
                  <c:v>Terça
14/03/2017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18</c:v>
                </c:pt>
                <c:pt idx="1">
                  <c:v>15.75</c:v>
                </c:pt>
                <c:pt idx="2">
                  <c:v>13.5</c:v>
                </c:pt>
                <c:pt idx="3">
                  <c:v>11.25</c:v>
                </c:pt>
                <c:pt idx="4">
                  <c:v>9</c:v>
                </c:pt>
                <c:pt idx="5">
                  <c:v>6.75</c:v>
                </c:pt>
                <c:pt idx="6">
                  <c:v>4.5</c:v>
                </c:pt>
                <c:pt idx="7">
                  <c:v>2.25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07/03/2017</c:v>
                </c:pt>
                <c:pt idx="2">
                  <c:v>Quarta
08/03/2017</c:v>
                </c:pt>
                <c:pt idx="3">
                  <c:v>Quinta
09/03/2017</c:v>
                </c:pt>
                <c:pt idx="4">
                  <c:v>Sexta
10/03/2017</c:v>
                </c:pt>
                <c:pt idx="5">
                  <c:v>Sábado
11/03/2017</c:v>
                </c:pt>
                <c:pt idx="6">
                  <c:v>Domingo
12/03/2017</c:v>
                </c:pt>
                <c:pt idx="7">
                  <c:v>Segunda
13/03/2017</c:v>
                </c:pt>
                <c:pt idx="8">
                  <c:v>Terça
14/03/2017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18</c:v>
                </c:pt>
                <c:pt idx="1">
                  <c:v>15.75</c:v>
                </c:pt>
                <c:pt idx="2">
                  <c:v>13.05</c:v>
                </c:pt>
                <c:pt idx="3">
                  <c:v>10.55</c:v>
                </c:pt>
                <c:pt idx="4">
                  <c:v>8.0500000000000007</c:v>
                </c:pt>
                <c:pt idx="5">
                  <c:v>5.3000000000000007</c:v>
                </c:pt>
                <c:pt idx="6">
                  <c:v>3.3000000000000007</c:v>
                </c:pt>
                <c:pt idx="7">
                  <c:v>2.3000000000000007</c:v>
                </c:pt>
                <c:pt idx="8">
                  <c:v>0.80000000000000071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1522512"/>
        <c:axId val="331524080"/>
      </c:lineChart>
      <c:catAx>
        <c:axId val="3315225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331524080"/>
        <c:crosses val="autoZero"/>
        <c:auto val="1"/>
        <c:lblAlgn val="ctr"/>
        <c:lblOffset val="100"/>
        <c:noMultiLvlLbl val="1"/>
      </c:catAx>
      <c:valAx>
        <c:axId val="331524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331522512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0783405061112067E-2"/>
          <c:y val="2.8137239602899839E-2"/>
          <c:w val="0.83849530039593734"/>
          <c:h val="0.67196043640174696"/>
        </c:manualLayout>
      </c:layout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07/03/2017</c:v>
                </c:pt>
                <c:pt idx="2">
                  <c:v>Quarta
08/03/2017</c:v>
                </c:pt>
                <c:pt idx="3">
                  <c:v>Quinta
09/03/2017</c:v>
                </c:pt>
                <c:pt idx="4">
                  <c:v>Sexta
10/03/2017</c:v>
                </c:pt>
                <c:pt idx="5">
                  <c:v>Sábado
11/03/2017</c:v>
                </c:pt>
                <c:pt idx="6">
                  <c:v>Domingo
12/03/2017</c:v>
                </c:pt>
                <c:pt idx="7">
                  <c:v>Segunda
13/03/2017</c:v>
                </c:pt>
                <c:pt idx="8">
                  <c:v>Terça
14/03/2017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6</c:v>
                </c:pt>
                <c:pt idx="1">
                  <c:v>5.25</c:v>
                </c:pt>
                <c:pt idx="2">
                  <c:v>4.5</c:v>
                </c:pt>
                <c:pt idx="3">
                  <c:v>3.75</c:v>
                </c:pt>
                <c:pt idx="4">
                  <c:v>3</c:v>
                </c:pt>
                <c:pt idx="5">
                  <c:v>2.25</c:v>
                </c:pt>
                <c:pt idx="6">
                  <c:v>1.5</c:v>
                </c:pt>
                <c:pt idx="7">
                  <c:v>0.75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07/03/2017</c:v>
                </c:pt>
                <c:pt idx="2">
                  <c:v>Quarta
08/03/2017</c:v>
                </c:pt>
                <c:pt idx="3">
                  <c:v>Quinta
09/03/2017</c:v>
                </c:pt>
                <c:pt idx="4">
                  <c:v>Sexta
10/03/2017</c:v>
                </c:pt>
                <c:pt idx="5">
                  <c:v>Sábado
11/03/2017</c:v>
                </c:pt>
                <c:pt idx="6">
                  <c:v>Domingo
12/03/2017</c:v>
                </c:pt>
                <c:pt idx="7">
                  <c:v>Segunda
13/03/2017</c:v>
                </c:pt>
                <c:pt idx="8">
                  <c:v>Terça
14/03/2017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1520944"/>
        <c:axId val="347192320"/>
      </c:lineChart>
      <c:catAx>
        <c:axId val="3315209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347192320"/>
        <c:crosses val="autoZero"/>
        <c:auto val="1"/>
        <c:lblAlgn val="ctr"/>
        <c:lblOffset val="100"/>
        <c:noMultiLvlLbl val="1"/>
      </c:catAx>
      <c:valAx>
        <c:axId val="347192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33152094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07/03/2017</c:v>
                </c:pt>
                <c:pt idx="2">
                  <c:v>Quarta
08/03/2017</c:v>
                </c:pt>
                <c:pt idx="3">
                  <c:v>Quinta
09/03/2017</c:v>
                </c:pt>
                <c:pt idx="4">
                  <c:v>Sexta
10/03/2017</c:v>
                </c:pt>
                <c:pt idx="5">
                  <c:v>Sábado
11/03/2017</c:v>
                </c:pt>
                <c:pt idx="6">
                  <c:v>Domingo
12/03/2017</c:v>
                </c:pt>
                <c:pt idx="7">
                  <c:v>Segunda
13/03/2017</c:v>
                </c:pt>
                <c:pt idx="8">
                  <c:v>Terça
14/03/2017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7.5</c:v>
                </c:pt>
                <c:pt idx="1">
                  <c:v>6.5625</c:v>
                </c:pt>
                <c:pt idx="2">
                  <c:v>5.625</c:v>
                </c:pt>
                <c:pt idx="3">
                  <c:v>4.6875</c:v>
                </c:pt>
                <c:pt idx="4">
                  <c:v>3.75</c:v>
                </c:pt>
                <c:pt idx="5">
                  <c:v>2.8125</c:v>
                </c:pt>
                <c:pt idx="6">
                  <c:v>1.875</c:v>
                </c:pt>
                <c:pt idx="7">
                  <c:v>0.9375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07/03/2017</c:v>
                </c:pt>
                <c:pt idx="2">
                  <c:v>Quarta
08/03/2017</c:v>
                </c:pt>
                <c:pt idx="3">
                  <c:v>Quinta
09/03/2017</c:v>
                </c:pt>
                <c:pt idx="4">
                  <c:v>Sexta
10/03/2017</c:v>
                </c:pt>
                <c:pt idx="5">
                  <c:v>Sábado
11/03/2017</c:v>
                </c:pt>
                <c:pt idx="6">
                  <c:v>Domingo
12/03/2017</c:v>
                </c:pt>
                <c:pt idx="7">
                  <c:v>Segunda
13/03/2017</c:v>
                </c:pt>
                <c:pt idx="8">
                  <c:v>Terça
14/03/2017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7.5</c:v>
                </c:pt>
                <c:pt idx="1">
                  <c:v>6.75</c:v>
                </c:pt>
                <c:pt idx="2">
                  <c:v>5.55</c:v>
                </c:pt>
                <c:pt idx="3">
                  <c:v>4.55</c:v>
                </c:pt>
                <c:pt idx="4">
                  <c:v>3.55</c:v>
                </c:pt>
                <c:pt idx="5">
                  <c:v>2.2999999999999998</c:v>
                </c:pt>
                <c:pt idx="6">
                  <c:v>1.7999999999999998</c:v>
                </c:pt>
                <c:pt idx="7">
                  <c:v>1.2999999999999998</c:v>
                </c:pt>
                <c:pt idx="8">
                  <c:v>0.79999999999999982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47189184"/>
        <c:axId val="347189968"/>
      </c:lineChart>
      <c:catAx>
        <c:axId val="3471891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347189968"/>
        <c:crosses val="autoZero"/>
        <c:auto val="1"/>
        <c:lblAlgn val="ctr"/>
        <c:lblOffset val="100"/>
        <c:noMultiLvlLbl val="1"/>
      </c:catAx>
      <c:valAx>
        <c:axId val="347189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34718918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07/03/2017</c:v>
                </c:pt>
                <c:pt idx="2">
                  <c:v>Quarta
08/03/2017</c:v>
                </c:pt>
                <c:pt idx="3">
                  <c:v>Quinta
09/03/2017</c:v>
                </c:pt>
                <c:pt idx="4">
                  <c:v>Sexta
10/03/2017</c:v>
                </c:pt>
                <c:pt idx="5">
                  <c:v>Sábado
11/03/2017</c:v>
                </c:pt>
                <c:pt idx="6">
                  <c:v>Domingo
12/03/2017</c:v>
                </c:pt>
                <c:pt idx="7">
                  <c:v>Segunda
13/03/2017</c:v>
                </c:pt>
                <c:pt idx="8">
                  <c:v>Terça
14/03/2017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4.5</c:v>
                </c:pt>
                <c:pt idx="1">
                  <c:v>3.9375</c:v>
                </c:pt>
                <c:pt idx="2">
                  <c:v>3.375</c:v>
                </c:pt>
                <c:pt idx="3">
                  <c:v>2.8125</c:v>
                </c:pt>
                <c:pt idx="4">
                  <c:v>2.25</c:v>
                </c:pt>
                <c:pt idx="5">
                  <c:v>1.6875</c:v>
                </c:pt>
                <c:pt idx="6">
                  <c:v>1.125</c:v>
                </c:pt>
                <c:pt idx="7">
                  <c:v>0.5625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07/03/2017</c:v>
                </c:pt>
                <c:pt idx="2">
                  <c:v>Quarta
08/03/2017</c:v>
                </c:pt>
                <c:pt idx="3">
                  <c:v>Quinta
09/03/2017</c:v>
                </c:pt>
                <c:pt idx="4">
                  <c:v>Sexta
10/03/2017</c:v>
                </c:pt>
                <c:pt idx="5">
                  <c:v>Sábado
11/03/2017</c:v>
                </c:pt>
                <c:pt idx="6">
                  <c:v>Domingo
12/03/2017</c:v>
                </c:pt>
                <c:pt idx="7">
                  <c:v>Segunda
13/03/2017</c:v>
                </c:pt>
                <c:pt idx="8">
                  <c:v>Terça
14/03/2017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4.5</c:v>
                </c:pt>
                <c:pt idx="1">
                  <c:v>4</c:v>
                </c:pt>
                <c:pt idx="2">
                  <c:v>3.5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1.5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47190752"/>
        <c:axId val="347193888"/>
      </c:lineChart>
      <c:catAx>
        <c:axId val="3471907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347193888"/>
        <c:crosses val="autoZero"/>
        <c:auto val="1"/>
        <c:lblAlgn val="ctr"/>
        <c:lblOffset val="100"/>
        <c:noMultiLvlLbl val="1"/>
      </c:catAx>
      <c:valAx>
        <c:axId val="347193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347190752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23</xdr:row>
      <xdr:rowOff>94965</xdr:rowOff>
    </xdr:from>
    <xdr:to>
      <xdr:col>9</xdr:col>
      <xdr:colOff>690600</xdr:colOff>
      <xdr:row>39</xdr:row>
      <xdr:rowOff>99480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19</xdr:row>
      <xdr:rowOff>161565</xdr:rowOff>
    </xdr:from>
    <xdr:to>
      <xdr:col>11</xdr:col>
      <xdr:colOff>81000</xdr:colOff>
      <xdr:row>35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22</xdr:row>
      <xdr:rowOff>118110</xdr:rowOff>
    </xdr:from>
    <xdr:to>
      <xdr:col>9</xdr:col>
      <xdr:colOff>566775</xdr:colOff>
      <xdr:row>38</xdr:row>
      <xdr:rowOff>94710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41"/>
  <sheetViews>
    <sheetView windowProtection="1" showGridLines="0" zoomScaleNormal="100" workbookViewId="0">
      <selection activeCell="D5" sqref="D5"/>
    </sheetView>
  </sheetViews>
  <sheetFormatPr defaultRowHeight="12.75" x14ac:dyDescent="0.2"/>
  <cols>
    <col min="1" max="1" width="29.7109375"/>
    <col min="2" max="2" width="61.4257812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3" t="s">
        <v>0</v>
      </c>
      <c r="B1" s="33"/>
      <c r="C1" s="33"/>
      <c r="D1" s="33"/>
      <c r="E1" s="33"/>
      <c r="F1" s="33"/>
      <c r="G1" s="33"/>
      <c r="H1" s="33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3" t="s">
        <v>2</v>
      </c>
      <c r="B2" s="33" t="s">
        <v>3</v>
      </c>
      <c r="C2" s="33" t="s">
        <v>4</v>
      </c>
      <c r="D2" s="33" t="s">
        <v>5</v>
      </c>
      <c r="E2" s="33"/>
      <c r="F2" s="33" t="s">
        <v>6</v>
      </c>
      <c r="G2" s="33"/>
      <c r="H2" s="33" t="s">
        <v>7</v>
      </c>
      <c r="I2" s="33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3"/>
      <c r="B3" s="33"/>
      <c r="C3" s="33"/>
      <c r="D3" s="1" t="s">
        <v>8</v>
      </c>
      <c r="E3" s="1" t="s">
        <v>9</v>
      </c>
      <c r="F3" s="1" t="s">
        <v>8</v>
      </c>
      <c r="G3" s="1" t="s">
        <v>9</v>
      </c>
      <c r="H3" s="33"/>
      <c r="I3" s="3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34" t="s">
        <v>32</v>
      </c>
      <c r="B4" s="25" t="s">
        <v>33</v>
      </c>
      <c r="C4" s="24" t="s">
        <v>24</v>
      </c>
      <c r="D4" s="24">
        <v>1</v>
      </c>
      <c r="E4" s="39">
        <f>SUM(D4:D8)</f>
        <v>6</v>
      </c>
      <c r="F4" s="24">
        <v>0.75</v>
      </c>
      <c r="G4" s="39">
        <f>SUM(F4:F8)</f>
        <v>5.2</v>
      </c>
      <c r="H4" s="30" t="s">
        <v>31</v>
      </c>
      <c r="I4" s="32"/>
      <c r="J4" s="29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5"/>
      <c r="B5" s="20" t="s">
        <v>34</v>
      </c>
      <c r="C5" s="24" t="s">
        <v>24</v>
      </c>
      <c r="D5" s="24">
        <v>1.5</v>
      </c>
      <c r="E5" s="40"/>
      <c r="F5" s="24">
        <v>1.2</v>
      </c>
      <c r="G5" s="40"/>
      <c r="H5" s="30" t="s">
        <v>31</v>
      </c>
      <c r="I5" s="28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35"/>
      <c r="B6" s="20" t="s">
        <v>35</v>
      </c>
      <c r="C6" s="24" t="s">
        <v>24</v>
      </c>
      <c r="D6" s="24">
        <v>1</v>
      </c>
      <c r="E6" s="40"/>
      <c r="F6" s="24">
        <v>1</v>
      </c>
      <c r="G6" s="40"/>
      <c r="H6" s="30" t="s">
        <v>31</v>
      </c>
      <c r="I6" s="28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4.25" x14ac:dyDescent="0.2">
      <c r="A7" s="35"/>
      <c r="B7" s="20" t="s">
        <v>36</v>
      </c>
      <c r="C7" s="24" t="s">
        <v>24</v>
      </c>
      <c r="D7" s="24">
        <v>1</v>
      </c>
      <c r="E7" s="40"/>
      <c r="F7" s="24">
        <v>1</v>
      </c>
      <c r="G7" s="40"/>
      <c r="H7" s="30" t="s">
        <v>31</v>
      </c>
      <c r="I7" s="28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4.25" x14ac:dyDescent="0.2">
      <c r="A8" s="35"/>
      <c r="B8" s="20" t="s">
        <v>55</v>
      </c>
      <c r="C8" s="24" t="s">
        <v>24</v>
      </c>
      <c r="D8" s="24">
        <v>1.5</v>
      </c>
      <c r="E8" s="40"/>
      <c r="F8" s="24">
        <v>1.25</v>
      </c>
      <c r="G8" s="40"/>
      <c r="H8" s="30" t="s">
        <v>31</v>
      </c>
      <c r="I8" s="28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3.5" customHeight="1" x14ac:dyDescent="0.2">
      <c r="A9" s="36" t="s">
        <v>37</v>
      </c>
      <c r="B9" s="21" t="s">
        <v>41</v>
      </c>
      <c r="C9" s="24" t="s">
        <v>22</v>
      </c>
      <c r="D9" s="27">
        <v>0.5</v>
      </c>
      <c r="E9" s="39">
        <f>SUM(D9:D14)</f>
        <v>3</v>
      </c>
      <c r="F9" s="65">
        <v>0.5</v>
      </c>
      <c r="G9" s="39">
        <f>SUM(F9:F14)</f>
        <v>3</v>
      </c>
      <c r="H9" s="30" t="s">
        <v>31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3.5" customHeight="1" x14ac:dyDescent="0.2">
      <c r="A10" s="37"/>
      <c r="B10" s="21" t="s">
        <v>42</v>
      </c>
      <c r="C10" s="24" t="s">
        <v>22</v>
      </c>
      <c r="D10" s="19">
        <v>0.5</v>
      </c>
      <c r="E10" s="40"/>
      <c r="F10" s="65">
        <v>0.5</v>
      </c>
      <c r="G10" s="40"/>
      <c r="H10" s="30" t="s">
        <v>31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37"/>
      <c r="B11" s="22" t="s">
        <v>43</v>
      </c>
      <c r="C11" s="24" t="s">
        <v>22</v>
      </c>
      <c r="D11" s="19">
        <v>0.5</v>
      </c>
      <c r="E11" s="40"/>
      <c r="F11" s="65">
        <v>0.5</v>
      </c>
      <c r="G11" s="40"/>
      <c r="H11" s="30" t="s">
        <v>31</v>
      </c>
      <c r="I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37"/>
      <c r="B12" s="23" t="s">
        <v>44</v>
      </c>
      <c r="C12" s="24" t="s">
        <v>22</v>
      </c>
      <c r="D12" s="19">
        <v>0.5</v>
      </c>
      <c r="E12" s="40"/>
      <c r="F12" s="65">
        <v>0.5</v>
      </c>
      <c r="G12" s="40"/>
      <c r="H12" s="30" t="s">
        <v>31</v>
      </c>
      <c r="I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7"/>
      <c r="B13" s="23" t="s">
        <v>45</v>
      </c>
      <c r="C13" s="24" t="s">
        <v>22</v>
      </c>
      <c r="D13" s="19">
        <v>0.5</v>
      </c>
      <c r="E13" s="40"/>
      <c r="F13" s="65">
        <v>0.5</v>
      </c>
      <c r="G13" s="40"/>
      <c r="H13" s="30" t="s">
        <v>31</v>
      </c>
      <c r="I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38"/>
      <c r="B14" s="22" t="s">
        <v>46</v>
      </c>
      <c r="C14" s="24" t="s">
        <v>22</v>
      </c>
      <c r="D14" s="19">
        <v>0.5</v>
      </c>
      <c r="E14" s="41"/>
      <c r="F14" s="65">
        <v>0.5</v>
      </c>
      <c r="G14" s="41"/>
      <c r="H14" s="30" t="s">
        <v>31</v>
      </c>
      <c r="I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36" t="s">
        <v>38</v>
      </c>
      <c r="B15" s="21" t="s">
        <v>41</v>
      </c>
      <c r="C15" s="26" t="s">
        <v>23</v>
      </c>
      <c r="D15" s="19">
        <v>0.5</v>
      </c>
      <c r="E15" s="39">
        <f>SUM(D15:D20)</f>
        <v>3</v>
      </c>
      <c r="F15" s="65">
        <v>0.5</v>
      </c>
      <c r="G15" s="39">
        <f>SUM(F15:F20)</f>
        <v>3</v>
      </c>
      <c r="H15" s="30" t="s">
        <v>31</v>
      </c>
      <c r="I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4.25" x14ac:dyDescent="0.2">
      <c r="A16" s="37"/>
      <c r="B16" s="21" t="s">
        <v>47</v>
      </c>
      <c r="C16" s="26" t="s">
        <v>23</v>
      </c>
      <c r="D16" s="19">
        <v>0.5</v>
      </c>
      <c r="E16" s="40"/>
      <c r="F16" s="65">
        <v>0.5</v>
      </c>
      <c r="G16" s="40"/>
      <c r="H16" s="30" t="s">
        <v>31</v>
      </c>
      <c r="I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4.25" x14ac:dyDescent="0.2">
      <c r="A17" s="37"/>
      <c r="B17" s="22" t="s">
        <v>48</v>
      </c>
      <c r="C17" s="26" t="s">
        <v>23</v>
      </c>
      <c r="D17" s="19">
        <v>0.5</v>
      </c>
      <c r="E17" s="40"/>
      <c r="F17" s="65">
        <v>0.5</v>
      </c>
      <c r="G17" s="40"/>
      <c r="H17" s="30" t="s">
        <v>31</v>
      </c>
      <c r="I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4.25" x14ac:dyDescent="0.2">
      <c r="A18" s="37"/>
      <c r="B18" s="23" t="s">
        <v>49</v>
      </c>
      <c r="C18" s="26" t="s">
        <v>23</v>
      </c>
      <c r="D18" s="19">
        <v>0.5</v>
      </c>
      <c r="E18" s="40"/>
      <c r="F18" s="65">
        <v>0.5</v>
      </c>
      <c r="G18" s="40"/>
      <c r="H18" s="30" t="s">
        <v>31</v>
      </c>
      <c r="I18" s="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4.25" x14ac:dyDescent="0.2">
      <c r="A19" s="37"/>
      <c r="B19" s="23" t="s">
        <v>50</v>
      </c>
      <c r="C19" s="26" t="s">
        <v>23</v>
      </c>
      <c r="D19" s="19">
        <v>0.5</v>
      </c>
      <c r="E19" s="40"/>
      <c r="F19" s="65">
        <v>0.5</v>
      </c>
      <c r="G19" s="40"/>
      <c r="H19" s="30" t="s">
        <v>31</v>
      </c>
      <c r="I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4.25" x14ac:dyDescent="0.2">
      <c r="A20" s="37"/>
      <c r="B20" s="22" t="s">
        <v>46</v>
      </c>
      <c r="C20" s="26" t="s">
        <v>23</v>
      </c>
      <c r="D20" s="19">
        <v>0.5</v>
      </c>
      <c r="E20" s="40"/>
      <c r="F20" s="65">
        <v>0.5</v>
      </c>
      <c r="G20" s="40"/>
      <c r="H20" s="30" t="s">
        <v>31</v>
      </c>
      <c r="I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4.25" x14ac:dyDescent="0.2">
      <c r="A21" s="36" t="s">
        <v>39</v>
      </c>
      <c r="B21" s="21" t="s">
        <v>41</v>
      </c>
      <c r="C21" s="26" t="s">
        <v>24</v>
      </c>
      <c r="D21" s="19">
        <v>0.5</v>
      </c>
      <c r="E21" s="39">
        <f>SUM(D21:D26)</f>
        <v>3</v>
      </c>
      <c r="F21" s="65">
        <v>0.5</v>
      </c>
      <c r="G21" s="39">
        <f>SUM(F21:F26)</f>
        <v>3</v>
      </c>
      <c r="H21" s="30" t="s">
        <v>31</v>
      </c>
      <c r="I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4.25" x14ac:dyDescent="0.2">
      <c r="A22" s="37"/>
      <c r="B22" s="21" t="s">
        <v>51</v>
      </c>
      <c r="C22" s="26" t="s">
        <v>24</v>
      </c>
      <c r="D22" s="19">
        <v>0.5</v>
      </c>
      <c r="E22" s="40"/>
      <c r="F22" s="65">
        <v>0.5</v>
      </c>
      <c r="G22" s="40"/>
      <c r="H22" s="30" t="s">
        <v>31</v>
      </c>
      <c r="I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4.25" x14ac:dyDescent="0.2">
      <c r="A23" s="37"/>
      <c r="B23" s="22" t="s">
        <v>52</v>
      </c>
      <c r="C23" s="26" t="s">
        <v>24</v>
      </c>
      <c r="D23" s="19">
        <v>0.5</v>
      </c>
      <c r="E23" s="40"/>
      <c r="F23" s="65">
        <v>0.5</v>
      </c>
      <c r="G23" s="40"/>
      <c r="H23" s="30" t="s">
        <v>31</v>
      </c>
      <c r="I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4.25" x14ac:dyDescent="0.2">
      <c r="A24" s="37"/>
      <c r="B24" s="23" t="s">
        <v>53</v>
      </c>
      <c r="C24" s="24" t="s">
        <v>22</v>
      </c>
      <c r="D24" s="19">
        <v>0.5</v>
      </c>
      <c r="E24" s="40"/>
      <c r="F24" s="65">
        <v>0.5</v>
      </c>
      <c r="G24" s="40"/>
      <c r="H24" s="30" t="s">
        <v>31</v>
      </c>
      <c r="I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4.25" x14ac:dyDescent="0.2">
      <c r="A25" s="37"/>
      <c r="B25" s="23" t="s">
        <v>54</v>
      </c>
      <c r="C25" s="24" t="s">
        <v>22</v>
      </c>
      <c r="D25" s="19">
        <v>0.5</v>
      </c>
      <c r="E25" s="40"/>
      <c r="F25" s="65">
        <v>0.5</v>
      </c>
      <c r="G25" s="40"/>
      <c r="H25" s="30" t="s">
        <v>31</v>
      </c>
      <c r="I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4.25" x14ac:dyDescent="0.2">
      <c r="A26" s="37"/>
      <c r="B26" s="22" t="s">
        <v>46</v>
      </c>
      <c r="C26" s="24" t="s">
        <v>22</v>
      </c>
      <c r="D26" s="19">
        <v>0.5</v>
      </c>
      <c r="E26" s="40"/>
      <c r="F26" s="65">
        <v>0.5</v>
      </c>
      <c r="G26" s="40"/>
      <c r="H26" s="30" t="s">
        <v>31</v>
      </c>
      <c r="I26" s="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4.25" x14ac:dyDescent="0.2">
      <c r="A27" s="36" t="s">
        <v>40</v>
      </c>
      <c r="B27" s="21" t="s">
        <v>41</v>
      </c>
      <c r="C27" s="26" t="s">
        <v>23</v>
      </c>
      <c r="D27" s="19">
        <v>0.5</v>
      </c>
      <c r="E27" s="39">
        <f>SUM(D27:D32)</f>
        <v>3</v>
      </c>
      <c r="F27" s="65">
        <v>0.5</v>
      </c>
      <c r="G27" s="39">
        <f>SUM(F27:F32)</f>
        <v>3</v>
      </c>
      <c r="H27" s="30" t="s">
        <v>31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8" ht="14.25" x14ac:dyDescent="0.2">
      <c r="A28" s="37"/>
      <c r="B28" s="21" t="s">
        <v>51</v>
      </c>
      <c r="C28" s="26" t="s">
        <v>23</v>
      </c>
      <c r="D28" s="19">
        <v>0.5</v>
      </c>
      <c r="E28" s="40"/>
      <c r="F28" s="65">
        <v>0.5</v>
      </c>
      <c r="G28" s="40"/>
      <c r="H28" s="30" t="s">
        <v>31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8" ht="14.25" x14ac:dyDescent="0.2">
      <c r="A29" s="37"/>
      <c r="B29" s="22" t="s">
        <v>52</v>
      </c>
      <c r="C29" s="26" t="s">
        <v>23</v>
      </c>
      <c r="D29" s="19">
        <v>0.5</v>
      </c>
      <c r="E29" s="40"/>
      <c r="F29" s="65">
        <v>0.5</v>
      </c>
      <c r="G29" s="40"/>
      <c r="H29" s="30" t="s">
        <v>31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8" ht="14.25" x14ac:dyDescent="0.2">
      <c r="A30" s="37"/>
      <c r="B30" s="23" t="s">
        <v>53</v>
      </c>
      <c r="C30" s="26" t="s">
        <v>22</v>
      </c>
      <c r="D30" s="19">
        <v>0.5</v>
      </c>
      <c r="E30" s="40"/>
      <c r="F30" s="65">
        <v>0.5</v>
      </c>
      <c r="G30" s="40"/>
      <c r="H30" s="30" t="s">
        <v>31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8" ht="14.25" x14ac:dyDescent="0.2">
      <c r="A31" s="37"/>
      <c r="B31" s="23" t="s">
        <v>54</v>
      </c>
      <c r="C31" s="26" t="s">
        <v>22</v>
      </c>
      <c r="D31" s="19">
        <v>0.5</v>
      </c>
      <c r="E31" s="40"/>
      <c r="F31" s="65">
        <v>0.5</v>
      </c>
      <c r="G31" s="40"/>
      <c r="H31" s="30" t="s">
        <v>31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8" ht="14.25" x14ac:dyDescent="0.2">
      <c r="A32" s="37"/>
      <c r="B32" s="23" t="s">
        <v>46</v>
      </c>
      <c r="C32" s="26" t="s">
        <v>22</v>
      </c>
      <c r="D32" s="19">
        <v>0.5</v>
      </c>
      <c r="E32" s="41"/>
      <c r="F32" s="65">
        <v>0.5</v>
      </c>
      <c r="G32" s="41"/>
      <c r="H32" s="30" t="s">
        <v>31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4.25" x14ac:dyDescent="0.2">
      <c r="A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27.75" customHeight="1" x14ac:dyDescent="0.2">
      <c r="A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4.25" x14ac:dyDescent="0.2">
      <c r="A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4.25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4.25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4.25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4.2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4.2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4.2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</sheetData>
  <mergeCells count="23">
    <mergeCell ref="A27:A32"/>
    <mergeCell ref="E27:E32"/>
    <mergeCell ref="G27:G32"/>
    <mergeCell ref="A1:H1"/>
    <mergeCell ref="A2:A3"/>
    <mergeCell ref="B2:B3"/>
    <mergeCell ref="C2:C3"/>
    <mergeCell ref="D2:E2"/>
    <mergeCell ref="F2:G2"/>
    <mergeCell ref="H2:H3"/>
    <mergeCell ref="A15:A20"/>
    <mergeCell ref="E15:E20"/>
    <mergeCell ref="G15:G20"/>
    <mergeCell ref="A21:A26"/>
    <mergeCell ref="E21:E26"/>
    <mergeCell ref="G21:G26"/>
    <mergeCell ref="I2:I3"/>
    <mergeCell ref="A4:A8"/>
    <mergeCell ref="A9:A14"/>
    <mergeCell ref="E9:E14"/>
    <mergeCell ref="E4:E8"/>
    <mergeCell ref="G9:G14"/>
    <mergeCell ref="G4:G8"/>
  </mergeCells>
  <conditionalFormatting sqref="I1:I8">
    <cfRule type="expression" dxfId="121" priority="2">
      <formula>LEN(TRIM(I1))=0</formula>
    </cfRule>
  </conditionalFormatting>
  <conditionalFormatting sqref="I1:I8">
    <cfRule type="notContainsText" dxfId="120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C3" sqref="C3:J4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3"/>
      <c r="B1" s="43"/>
      <c r="C1" s="43" t="s">
        <v>10</v>
      </c>
      <c r="D1" s="43"/>
      <c r="E1" s="43"/>
      <c r="F1" s="43"/>
      <c r="G1" s="43"/>
      <c r="H1" s="43"/>
      <c r="I1" s="43"/>
      <c r="J1" s="43"/>
      <c r="K1" s="43"/>
      <c r="L1" s="43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4">
        <v>8</v>
      </c>
      <c r="B3" s="45" t="s">
        <v>13</v>
      </c>
      <c r="C3" s="46" t="s">
        <v>56</v>
      </c>
      <c r="D3" s="48" t="s">
        <v>57</v>
      </c>
      <c r="E3" s="48" t="s">
        <v>58</v>
      </c>
      <c r="F3" s="46" t="s">
        <v>59</v>
      </c>
      <c r="G3" s="46" t="s">
        <v>60</v>
      </c>
      <c r="H3" s="46" t="s">
        <v>61</v>
      </c>
      <c r="I3" s="46" t="s">
        <v>62</v>
      </c>
      <c r="J3" s="46" t="s">
        <v>63</v>
      </c>
      <c r="K3" s="45" t="s">
        <v>14</v>
      </c>
      <c r="L3" s="45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4"/>
      <c r="B4" s="45"/>
      <c r="C4" s="47"/>
      <c r="D4" s="49"/>
      <c r="E4" s="49"/>
      <c r="F4" s="47"/>
      <c r="G4" s="47"/>
      <c r="H4" s="47"/>
      <c r="I4" s="47"/>
      <c r="J4" s="47"/>
      <c r="K4" s="45"/>
      <c r="L4" s="45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SUM('Sprint Backlog'!D:D)</f>
        <v>18</v>
      </c>
      <c r="C5" s="12">
        <f t="shared" ref="C5:J5" si="1">B5-$B9</f>
        <v>15.75</v>
      </c>
      <c r="D5" s="12">
        <f t="shared" si="1"/>
        <v>13.5</v>
      </c>
      <c r="E5" s="12">
        <f t="shared" si="1"/>
        <v>11.25</v>
      </c>
      <c r="F5" s="12">
        <f t="shared" si="1"/>
        <v>9</v>
      </c>
      <c r="G5" s="12">
        <f t="shared" si="1"/>
        <v>6.75</v>
      </c>
      <c r="H5" s="12">
        <f t="shared" si="1"/>
        <v>4.5</v>
      </c>
      <c r="I5" s="12">
        <f t="shared" si="1"/>
        <v>2.25</v>
      </c>
      <c r="J5" s="12">
        <f t="shared" si="1"/>
        <v>0</v>
      </c>
      <c r="K5" s="12">
        <f>SUM(C5:J5)</f>
        <v>63</v>
      </c>
      <c r="L5" s="12">
        <f>K5/A$3</f>
        <v>7.875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18</v>
      </c>
      <c r="C6" s="12">
        <f t="shared" ref="C6:J6" si="2">B6-C9</f>
        <v>15.75</v>
      </c>
      <c r="D6" s="12">
        <f t="shared" si="2"/>
        <v>13.05</v>
      </c>
      <c r="E6" s="12">
        <f t="shared" si="2"/>
        <v>10.55</v>
      </c>
      <c r="F6" s="12">
        <f t="shared" si="2"/>
        <v>8.0500000000000007</v>
      </c>
      <c r="G6" s="12">
        <f t="shared" si="2"/>
        <v>5.3000000000000007</v>
      </c>
      <c r="H6" s="12">
        <f t="shared" si="2"/>
        <v>3.3000000000000007</v>
      </c>
      <c r="I6" s="12">
        <f t="shared" si="2"/>
        <v>2.3000000000000007</v>
      </c>
      <c r="J6" s="12">
        <f t="shared" si="2"/>
        <v>0.80000000000000071</v>
      </c>
      <c r="K6" s="12">
        <f>SUM(C6:J6)</f>
        <v>59.099999999999994</v>
      </c>
      <c r="L6" s="12">
        <f>K6/A$3</f>
        <v>7.3874999999999993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18</v>
      </c>
      <c r="B8" s="14" t="s">
        <v>19</v>
      </c>
      <c r="C8" s="42" t="s">
        <v>20</v>
      </c>
      <c r="D8" s="42"/>
      <c r="E8" s="42"/>
      <c r="F8" s="42"/>
      <c r="G8" s="42"/>
      <c r="H8" s="42"/>
      <c r="I8" s="42"/>
      <c r="J8" s="42"/>
      <c r="K8" s="42"/>
      <c r="L8" s="42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2.25</v>
      </c>
      <c r="C9" s="15">
        <f t="shared" ref="C9:K9" si="3">SUM(C10:C12)</f>
        <v>2.25</v>
      </c>
      <c r="D9" s="15">
        <f t="shared" si="3"/>
        <v>2.7</v>
      </c>
      <c r="E9" s="15">
        <f t="shared" si="3"/>
        <v>2.5</v>
      </c>
      <c r="F9" s="15">
        <f t="shared" si="3"/>
        <v>2.5</v>
      </c>
      <c r="G9" s="15">
        <f t="shared" si="3"/>
        <v>2.75</v>
      </c>
      <c r="H9" s="15">
        <f t="shared" si="3"/>
        <v>2</v>
      </c>
      <c r="I9" s="15">
        <f t="shared" si="3"/>
        <v>1</v>
      </c>
      <c r="J9" s="15">
        <f t="shared" si="3"/>
        <v>1.5</v>
      </c>
      <c r="K9" s="15">
        <f t="shared" si="3"/>
        <v>17.2</v>
      </c>
      <c r="L9" s="15">
        <f>K9/A$3</f>
        <v>2.15</v>
      </c>
      <c r="M9" s="6"/>
      <c r="N9" s="6"/>
      <c r="O9" s="6"/>
      <c r="P9" s="6"/>
      <c r="Q9" s="6"/>
      <c r="R9" s="6"/>
      <c r="S9" s="6"/>
    </row>
    <row r="10" spans="1:19" ht="14.25" x14ac:dyDescent="0.2">
      <c r="A10" s="16" t="s">
        <v>22</v>
      </c>
      <c r="B10" s="17">
        <f>Diogo!B9</f>
        <v>0.75</v>
      </c>
      <c r="C10" s="12">
        <f>Diogo!C9</f>
        <v>1</v>
      </c>
      <c r="D10" s="12">
        <f>Diogo!D9</f>
        <v>1</v>
      </c>
      <c r="E10" s="12">
        <f>Diogo!E9</f>
        <v>1</v>
      </c>
      <c r="F10" s="12">
        <f>Diogo!F9</f>
        <v>1</v>
      </c>
      <c r="G10" s="12">
        <f>Diogo!G9</f>
        <v>1</v>
      </c>
      <c r="H10" s="12">
        <f>Diogo!H9</f>
        <v>1</v>
      </c>
      <c r="I10" s="12">
        <f>Diogo!I9</f>
        <v>0</v>
      </c>
      <c r="J10" s="12">
        <f>Diogo!J9</f>
        <v>0</v>
      </c>
      <c r="K10" s="12">
        <f>SUM(C10:J10)</f>
        <v>6</v>
      </c>
      <c r="L10" s="12">
        <f>K10/A$3</f>
        <v>0.75</v>
      </c>
      <c r="M10" s="6"/>
      <c r="N10" s="6"/>
      <c r="O10" s="6"/>
      <c r="P10" s="6"/>
      <c r="Q10" s="6"/>
      <c r="R10" s="6"/>
      <c r="S10" s="6"/>
    </row>
    <row r="11" spans="1:19" ht="14.25" x14ac:dyDescent="0.2">
      <c r="A11" s="16" t="s">
        <v>23</v>
      </c>
      <c r="B11" s="18">
        <f>Ivo!B9</f>
        <v>0.5625</v>
      </c>
      <c r="C11" s="12">
        <f>Ivo!C9</f>
        <v>0.5</v>
      </c>
      <c r="D11" s="12">
        <f>Ivo!D9</f>
        <v>0.5</v>
      </c>
      <c r="E11" s="12">
        <f>Ivo!E9</f>
        <v>0.5</v>
      </c>
      <c r="F11" s="12">
        <f>Ivo!F9</f>
        <v>0.5</v>
      </c>
      <c r="G11" s="12">
        <f>Ivo!G9</f>
        <v>0.5</v>
      </c>
      <c r="H11" s="12">
        <f>Ivo!H9</f>
        <v>0.5</v>
      </c>
      <c r="I11" s="12">
        <f>Ivo!I9</f>
        <v>0.5</v>
      </c>
      <c r="J11" s="12">
        <f>Ivo!J9</f>
        <v>1</v>
      </c>
      <c r="K11" s="12">
        <f>SUM(C11:J11)</f>
        <v>4.5</v>
      </c>
      <c r="L11" s="12">
        <f>K11/A$3</f>
        <v>0.5625</v>
      </c>
      <c r="M11" s="6"/>
      <c r="N11" s="6"/>
      <c r="O11" s="6"/>
      <c r="P11" s="6"/>
      <c r="Q11" s="6"/>
      <c r="R11" s="6"/>
      <c r="S11" s="6"/>
    </row>
    <row r="12" spans="1:19" ht="14.25" x14ac:dyDescent="0.2">
      <c r="A12" s="16" t="s">
        <v>24</v>
      </c>
      <c r="B12" s="17">
        <f>Izaquiel!B9</f>
        <v>0.9375</v>
      </c>
      <c r="C12" s="12">
        <f>Izaquiel!C9</f>
        <v>0.75</v>
      </c>
      <c r="D12" s="12">
        <f>Izaquiel!D9</f>
        <v>1.2</v>
      </c>
      <c r="E12" s="12">
        <f>Izaquiel!E9</f>
        <v>1</v>
      </c>
      <c r="F12" s="12">
        <f>Izaquiel!F9</f>
        <v>1</v>
      </c>
      <c r="G12" s="12">
        <f>Izaquiel!G9</f>
        <v>1.25</v>
      </c>
      <c r="H12" s="12">
        <f>Izaquiel!H9</f>
        <v>0.5</v>
      </c>
      <c r="I12" s="12">
        <f>Izaquiel!I9</f>
        <v>0.5</v>
      </c>
      <c r="J12" s="12">
        <f>Izaquiel!J9</f>
        <v>0.5</v>
      </c>
      <c r="K12" s="12">
        <f>SUM(C12:J12)</f>
        <v>6.7</v>
      </c>
      <c r="L12" s="12">
        <f>K12/A$3</f>
        <v>0.83750000000000002</v>
      </c>
      <c r="M12" s="6"/>
      <c r="N12" s="6"/>
      <c r="O12" s="6"/>
      <c r="P12" s="6"/>
      <c r="Q12" s="6"/>
      <c r="R12" s="6"/>
      <c r="S12" s="6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2 B10:J10">
    <cfRule type="expression" dxfId="119" priority="36">
      <formula>LEN(TRIM(B10))=0</formula>
    </cfRule>
  </conditionalFormatting>
  <conditionalFormatting sqref="C10:J10">
    <cfRule type="cellIs" dxfId="118" priority="37" operator="equal">
      <formula>0</formula>
    </cfRule>
  </conditionalFormatting>
  <conditionalFormatting sqref="C10:J10">
    <cfRule type="cellIs" dxfId="117" priority="38" operator="notEqual">
      <formula>0</formula>
    </cfRule>
  </conditionalFormatting>
  <conditionalFormatting sqref="B10 B12">
    <cfRule type="notContainsText" dxfId="116" priority="40" operator="notContains" text="9875894754())("/>
  </conditionalFormatting>
  <conditionalFormatting sqref="K5">
    <cfRule type="expression" dxfId="115" priority="41">
      <formula>LEN(TRIM(K5))=0</formula>
    </cfRule>
  </conditionalFormatting>
  <conditionalFormatting sqref="K5">
    <cfRule type="cellIs" dxfId="114" priority="42" operator="equal">
      <formula>0</formula>
    </cfRule>
  </conditionalFormatting>
  <conditionalFormatting sqref="K5">
    <cfRule type="cellIs" dxfId="113" priority="43" operator="notEqual">
      <formula>0</formula>
    </cfRule>
  </conditionalFormatting>
  <conditionalFormatting sqref="K5">
    <cfRule type="expression" dxfId="112" priority="44">
      <formula>LEN(TRIM(K5))=0</formula>
    </cfRule>
  </conditionalFormatting>
  <conditionalFormatting sqref="K5">
    <cfRule type="cellIs" dxfId="111" priority="45" operator="equal">
      <formula>0</formula>
    </cfRule>
  </conditionalFormatting>
  <conditionalFormatting sqref="K5">
    <cfRule type="cellIs" dxfId="110" priority="46" operator="notEqual">
      <formula>0</formula>
    </cfRule>
  </conditionalFormatting>
  <conditionalFormatting sqref="K6">
    <cfRule type="expression" dxfId="109" priority="47">
      <formula>LEN(TRIM(K6))=0</formula>
    </cfRule>
  </conditionalFormatting>
  <conditionalFormatting sqref="K6">
    <cfRule type="cellIs" dxfId="108" priority="48" operator="equal">
      <formula>0</formula>
    </cfRule>
  </conditionalFormatting>
  <conditionalFormatting sqref="K6">
    <cfRule type="cellIs" dxfId="107" priority="49" operator="notEqual">
      <formula>0</formula>
    </cfRule>
  </conditionalFormatting>
  <conditionalFormatting sqref="K6">
    <cfRule type="expression" dxfId="106" priority="50">
      <formula>LEN(TRIM(K6))=0</formula>
    </cfRule>
  </conditionalFormatting>
  <conditionalFormatting sqref="K6">
    <cfRule type="cellIs" dxfId="105" priority="51" operator="equal">
      <formula>0</formula>
    </cfRule>
  </conditionalFormatting>
  <conditionalFormatting sqref="K6">
    <cfRule type="cellIs" dxfId="104" priority="52" operator="notEqual">
      <formula>0</formula>
    </cfRule>
  </conditionalFormatting>
  <conditionalFormatting sqref="L6">
    <cfRule type="expression" dxfId="103" priority="53">
      <formula>LEN(TRIM(L6))=0</formula>
    </cfRule>
  </conditionalFormatting>
  <conditionalFormatting sqref="L6">
    <cfRule type="cellIs" dxfId="102" priority="54" operator="equal">
      <formula>0</formula>
    </cfRule>
  </conditionalFormatting>
  <conditionalFormatting sqref="L6">
    <cfRule type="cellIs" dxfId="101" priority="55" operator="notEqual">
      <formula>0</formula>
    </cfRule>
  </conditionalFormatting>
  <conditionalFormatting sqref="L6">
    <cfRule type="expression" dxfId="100" priority="56">
      <formula>LEN(TRIM(L6))=0</formula>
    </cfRule>
  </conditionalFormatting>
  <conditionalFormatting sqref="L6">
    <cfRule type="cellIs" dxfId="99" priority="57" operator="equal">
      <formula>0</formula>
    </cfRule>
  </conditionalFormatting>
  <conditionalFormatting sqref="L6">
    <cfRule type="cellIs" dxfId="98" priority="58" operator="notEqual">
      <formula>0</formula>
    </cfRule>
  </conditionalFormatting>
  <conditionalFormatting sqref="L5">
    <cfRule type="expression" dxfId="97" priority="59">
      <formula>LEN(TRIM(L5))=0</formula>
    </cfRule>
  </conditionalFormatting>
  <conditionalFormatting sqref="L5">
    <cfRule type="cellIs" dxfId="96" priority="60" operator="equal">
      <formula>0</formula>
    </cfRule>
  </conditionalFormatting>
  <conditionalFormatting sqref="L5">
    <cfRule type="cellIs" dxfId="95" priority="61" operator="notEqual">
      <formula>0</formula>
    </cfRule>
  </conditionalFormatting>
  <conditionalFormatting sqref="L5">
    <cfRule type="expression" dxfId="94" priority="62">
      <formula>LEN(TRIM(L5))=0</formula>
    </cfRule>
  </conditionalFormatting>
  <conditionalFormatting sqref="L5">
    <cfRule type="cellIs" dxfId="93" priority="63" operator="equal">
      <formula>0</formula>
    </cfRule>
  </conditionalFormatting>
  <conditionalFormatting sqref="L5">
    <cfRule type="cellIs" dxfId="92" priority="64" operator="notEqual">
      <formula>0</formula>
    </cfRule>
  </conditionalFormatting>
  <conditionalFormatting sqref="K10">
    <cfRule type="expression" dxfId="91" priority="65">
      <formula>LEN(TRIM(K10))=0</formula>
    </cfRule>
  </conditionalFormatting>
  <conditionalFormatting sqref="K10">
    <cfRule type="cellIs" dxfId="90" priority="66" operator="equal">
      <formula>0</formula>
    </cfRule>
  </conditionalFormatting>
  <conditionalFormatting sqref="K10">
    <cfRule type="cellIs" dxfId="89" priority="67" operator="notEqual">
      <formula>0</formula>
    </cfRule>
  </conditionalFormatting>
  <conditionalFormatting sqref="K10">
    <cfRule type="expression" dxfId="88" priority="68">
      <formula>LEN(TRIM(K10))=0</formula>
    </cfRule>
  </conditionalFormatting>
  <conditionalFormatting sqref="K10">
    <cfRule type="cellIs" dxfId="87" priority="69" operator="equal">
      <formula>0</formula>
    </cfRule>
  </conditionalFormatting>
  <conditionalFormatting sqref="K10">
    <cfRule type="cellIs" dxfId="86" priority="70" operator="notEqual">
      <formula>0</formula>
    </cfRule>
  </conditionalFormatting>
  <conditionalFormatting sqref="K11">
    <cfRule type="expression" dxfId="85" priority="71">
      <formula>LEN(TRIM(K11))=0</formula>
    </cfRule>
  </conditionalFormatting>
  <conditionalFormatting sqref="K11">
    <cfRule type="cellIs" dxfId="84" priority="72" operator="equal">
      <formula>0</formula>
    </cfRule>
  </conditionalFormatting>
  <conditionalFormatting sqref="K11">
    <cfRule type="cellIs" dxfId="83" priority="73" operator="notEqual">
      <formula>0</formula>
    </cfRule>
  </conditionalFormatting>
  <conditionalFormatting sqref="K11">
    <cfRule type="expression" dxfId="82" priority="74">
      <formula>LEN(TRIM(K11))=0</formula>
    </cfRule>
  </conditionalFormatting>
  <conditionalFormatting sqref="K11">
    <cfRule type="cellIs" dxfId="81" priority="75" operator="equal">
      <formula>0</formula>
    </cfRule>
  </conditionalFormatting>
  <conditionalFormatting sqref="K11">
    <cfRule type="cellIs" dxfId="80" priority="76" operator="notEqual">
      <formula>0</formula>
    </cfRule>
  </conditionalFormatting>
  <conditionalFormatting sqref="K12">
    <cfRule type="expression" dxfId="79" priority="77">
      <formula>LEN(TRIM(K12))=0</formula>
    </cfRule>
  </conditionalFormatting>
  <conditionalFormatting sqref="K12">
    <cfRule type="cellIs" dxfId="78" priority="78" operator="equal">
      <formula>0</formula>
    </cfRule>
  </conditionalFormatting>
  <conditionalFormatting sqref="K12">
    <cfRule type="cellIs" dxfId="77" priority="79" operator="notEqual">
      <formula>0</formula>
    </cfRule>
  </conditionalFormatting>
  <conditionalFormatting sqref="K12">
    <cfRule type="expression" dxfId="76" priority="80">
      <formula>LEN(TRIM(K12))=0</formula>
    </cfRule>
  </conditionalFormatting>
  <conditionalFormatting sqref="K12">
    <cfRule type="cellIs" dxfId="75" priority="81" operator="equal">
      <formula>0</formula>
    </cfRule>
  </conditionalFormatting>
  <conditionalFormatting sqref="K12">
    <cfRule type="cellIs" dxfId="74" priority="82" operator="notEqual">
      <formula>0</formula>
    </cfRule>
  </conditionalFormatting>
  <conditionalFormatting sqref="L10">
    <cfRule type="expression" dxfId="73" priority="83">
      <formula>LEN(TRIM(L10))=0</formula>
    </cfRule>
  </conditionalFormatting>
  <conditionalFormatting sqref="L10">
    <cfRule type="cellIs" dxfId="72" priority="84" operator="equal">
      <formula>0</formula>
    </cfRule>
  </conditionalFormatting>
  <conditionalFormatting sqref="L10">
    <cfRule type="cellIs" dxfId="71" priority="85" operator="notEqual">
      <formula>0</formula>
    </cfRule>
  </conditionalFormatting>
  <conditionalFormatting sqref="L10">
    <cfRule type="expression" dxfId="70" priority="86">
      <formula>LEN(TRIM(L10))=0</formula>
    </cfRule>
  </conditionalFormatting>
  <conditionalFormatting sqref="L10">
    <cfRule type="cellIs" dxfId="69" priority="87" operator="equal">
      <formula>0</formula>
    </cfRule>
  </conditionalFormatting>
  <conditionalFormatting sqref="L10">
    <cfRule type="cellIs" dxfId="68" priority="88" operator="notEqual">
      <formula>0</formula>
    </cfRule>
  </conditionalFormatting>
  <conditionalFormatting sqref="L11">
    <cfRule type="expression" dxfId="67" priority="89">
      <formula>LEN(TRIM(L11))=0</formula>
    </cfRule>
  </conditionalFormatting>
  <conditionalFormatting sqref="L11">
    <cfRule type="cellIs" dxfId="66" priority="90" operator="equal">
      <formula>0</formula>
    </cfRule>
  </conditionalFormatting>
  <conditionalFormatting sqref="L11">
    <cfRule type="cellIs" dxfId="65" priority="91" operator="notEqual">
      <formula>0</formula>
    </cfRule>
  </conditionalFormatting>
  <conditionalFormatting sqref="L11">
    <cfRule type="expression" dxfId="64" priority="92">
      <formula>LEN(TRIM(L11))=0</formula>
    </cfRule>
  </conditionalFormatting>
  <conditionalFormatting sqref="L11">
    <cfRule type="cellIs" dxfId="63" priority="93" operator="equal">
      <formula>0</formula>
    </cfRule>
  </conditionalFormatting>
  <conditionalFormatting sqref="L11">
    <cfRule type="cellIs" dxfId="62" priority="94" operator="notEqual">
      <formula>0</formula>
    </cfRule>
  </conditionalFormatting>
  <conditionalFormatting sqref="L12">
    <cfRule type="expression" dxfId="61" priority="95">
      <formula>LEN(TRIM(L12))=0</formula>
    </cfRule>
  </conditionalFormatting>
  <conditionalFormatting sqref="L12">
    <cfRule type="cellIs" dxfId="60" priority="96" operator="equal">
      <formula>0</formula>
    </cfRule>
  </conditionalFormatting>
  <conditionalFormatting sqref="L12">
    <cfRule type="cellIs" dxfId="59" priority="97" operator="notEqual">
      <formula>0</formula>
    </cfRule>
  </conditionalFormatting>
  <conditionalFormatting sqref="L12">
    <cfRule type="expression" dxfId="58" priority="98">
      <formula>LEN(TRIM(L12))=0</formula>
    </cfRule>
  </conditionalFormatting>
  <conditionalFormatting sqref="L12">
    <cfRule type="cellIs" dxfId="57" priority="99" operator="equal">
      <formula>0</formula>
    </cfRule>
  </conditionalFormatting>
  <conditionalFormatting sqref="L12">
    <cfRule type="cellIs" dxfId="56" priority="100" operator="notEqual">
      <formula>0</formula>
    </cfRule>
  </conditionalFormatting>
  <conditionalFormatting sqref="C11:J11">
    <cfRule type="expression" dxfId="55" priority="143">
      <formula>LEN(TRIM(C11))=0</formula>
    </cfRule>
  </conditionalFormatting>
  <conditionalFormatting sqref="C11:J11">
    <cfRule type="cellIs" dxfId="54" priority="144" operator="equal">
      <formula>0</formula>
    </cfRule>
  </conditionalFormatting>
  <conditionalFormatting sqref="C11:J11">
    <cfRule type="cellIs" dxfId="53" priority="145" operator="notEqual">
      <formula>0</formula>
    </cfRule>
  </conditionalFormatting>
  <conditionalFormatting sqref="C11:J11">
    <cfRule type="expression" dxfId="52" priority="146">
      <formula>LEN(TRIM(C11))=0</formula>
    </cfRule>
  </conditionalFormatting>
  <conditionalFormatting sqref="C11:J11">
    <cfRule type="cellIs" dxfId="51" priority="147" operator="equal">
      <formula>0</formula>
    </cfRule>
  </conditionalFormatting>
  <conditionalFormatting sqref="C11:J11">
    <cfRule type="cellIs" dxfId="50" priority="148" operator="notEqual">
      <formula>0</formula>
    </cfRule>
  </conditionalFormatting>
  <conditionalFormatting sqref="B11">
    <cfRule type="expression" dxfId="49" priority="16">
      <formula>LEN(TRIM(B11))=0</formula>
    </cfRule>
  </conditionalFormatting>
  <conditionalFormatting sqref="B11">
    <cfRule type="notContainsText" dxfId="48" priority="17" operator="notContains" text="9875894754())("/>
  </conditionalFormatting>
  <conditionalFormatting sqref="C12">
    <cfRule type="expression" dxfId="47" priority="10">
      <formula>LEN(TRIM(C12))=0</formula>
    </cfRule>
  </conditionalFormatting>
  <conditionalFormatting sqref="C12">
    <cfRule type="cellIs" dxfId="46" priority="11" operator="equal">
      <formula>0</formula>
    </cfRule>
  </conditionalFormatting>
  <conditionalFormatting sqref="C12">
    <cfRule type="cellIs" dxfId="45" priority="12" operator="notEqual">
      <formula>0</formula>
    </cfRule>
  </conditionalFormatting>
  <conditionalFormatting sqref="C12">
    <cfRule type="expression" dxfId="44" priority="13">
      <formula>LEN(TRIM(C12))=0</formula>
    </cfRule>
  </conditionalFormatting>
  <conditionalFormatting sqref="C12">
    <cfRule type="cellIs" dxfId="43" priority="14" operator="equal">
      <formula>0</formula>
    </cfRule>
  </conditionalFormatting>
  <conditionalFormatting sqref="C12">
    <cfRule type="cellIs" dxfId="42" priority="15" operator="notEqual">
      <formula>0</formula>
    </cfRule>
  </conditionalFormatting>
  <conditionalFormatting sqref="D12:J12">
    <cfRule type="expression" dxfId="41" priority="4">
      <formula>LEN(TRIM(D12))=0</formula>
    </cfRule>
  </conditionalFormatting>
  <conditionalFormatting sqref="D12:J12">
    <cfRule type="cellIs" dxfId="40" priority="5" operator="equal">
      <formula>0</formula>
    </cfRule>
  </conditionalFormatting>
  <conditionalFormatting sqref="D12:J12">
    <cfRule type="cellIs" dxfId="39" priority="6" operator="notEqual">
      <formula>0</formula>
    </cfRule>
  </conditionalFormatting>
  <conditionalFormatting sqref="D12:J12">
    <cfRule type="expression" dxfId="38" priority="7">
      <formula>LEN(TRIM(D12))=0</formula>
    </cfRule>
  </conditionalFormatting>
  <conditionalFormatting sqref="D12:J12">
    <cfRule type="cellIs" dxfId="37" priority="8" operator="equal">
      <formula>0</formula>
    </cfRule>
  </conditionalFormatting>
  <conditionalFormatting sqref="D12:J12">
    <cfRule type="cellIs" dxfId="36" priority="9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24"/>
  <sheetViews>
    <sheetView windowProtection="1" showGridLines="0" zoomScaleNormal="100" workbookViewId="0">
      <pane ySplit="4" topLeftCell="A5" activePane="bottomLeft" state="frozen"/>
      <selection pane="bottomLeft" activeCell="C3" sqref="C3:J4"/>
    </sheetView>
  </sheetViews>
  <sheetFormatPr defaultRowHeight="12.75" x14ac:dyDescent="0.2"/>
  <cols>
    <col min="1" max="1" width="37.7109375"/>
    <col min="2" max="2" width="26.570312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3"/>
      <c r="B1" s="43"/>
      <c r="C1" s="43" t="s">
        <v>29</v>
      </c>
      <c r="D1" s="43"/>
      <c r="E1" s="43"/>
      <c r="F1" s="43"/>
      <c r="G1" s="43"/>
      <c r="H1" s="43"/>
      <c r="I1" s="43"/>
      <c r="J1" s="43"/>
      <c r="K1" s="43"/>
      <c r="L1" s="43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4">
        <v>8</v>
      </c>
      <c r="B3" s="45" t="s">
        <v>13</v>
      </c>
      <c r="C3" s="46" t="s">
        <v>56</v>
      </c>
      <c r="D3" s="48" t="s">
        <v>57</v>
      </c>
      <c r="E3" s="48" t="s">
        <v>58</v>
      </c>
      <c r="F3" s="46" t="s">
        <v>59</v>
      </c>
      <c r="G3" s="46" t="s">
        <v>60</v>
      </c>
      <c r="H3" s="46" t="s">
        <v>61</v>
      </c>
      <c r="I3" s="46" t="s">
        <v>62</v>
      </c>
      <c r="J3" s="46" t="s">
        <v>63</v>
      </c>
      <c r="K3" s="45" t="s">
        <v>14</v>
      </c>
      <c r="L3" s="45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4"/>
      <c r="B4" s="45"/>
      <c r="C4" s="47"/>
      <c r="D4" s="49"/>
      <c r="E4" s="49"/>
      <c r="F4" s="47"/>
      <c r="G4" s="47"/>
      <c r="H4" s="47"/>
      <c r="I4" s="47"/>
      <c r="J4" s="47"/>
      <c r="K4" s="45"/>
      <c r="L4" s="45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Backlog'!C:C,"=Diogo",'Sprint Backlog'!D:D)</f>
        <v>6</v>
      </c>
      <c r="C5" s="12">
        <f t="shared" ref="C5:J5" si="1">B5-$B9</f>
        <v>5.25</v>
      </c>
      <c r="D5" s="12">
        <f t="shared" si="1"/>
        <v>4.5</v>
      </c>
      <c r="E5" s="12">
        <f t="shared" si="1"/>
        <v>3.75</v>
      </c>
      <c r="F5" s="12">
        <f t="shared" si="1"/>
        <v>3</v>
      </c>
      <c r="G5" s="12">
        <f t="shared" si="1"/>
        <v>2.25</v>
      </c>
      <c r="H5" s="12">
        <f t="shared" si="1"/>
        <v>1.5</v>
      </c>
      <c r="I5" s="12">
        <f t="shared" si="1"/>
        <v>0.75</v>
      </c>
      <c r="J5" s="12">
        <f t="shared" si="1"/>
        <v>0</v>
      </c>
      <c r="K5" s="12">
        <f>SUM(C5:J5)</f>
        <v>21</v>
      </c>
      <c r="L5" s="12">
        <f>K5/A$3</f>
        <v>2.625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6</v>
      </c>
      <c r="C6" s="12">
        <f t="shared" ref="C6:J6" si="2">B6-C9</f>
        <v>5</v>
      </c>
      <c r="D6" s="12">
        <f t="shared" si="2"/>
        <v>4</v>
      </c>
      <c r="E6" s="12">
        <f t="shared" si="2"/>
        <v>3</v>
      </c>
      <c r="F6" s="12">
        <f t="shared" si="2"/>
        <v>2</v>
      </c>
      <c r="G6" s="12">
        <f t="shared" si="2"/>
        <v>1</v>
      </c>
      <c r="H6" s="12">
        <f t="shared" si="2"/>
        <v>0</v>
      </c>
      <c r="I6" s="12">
        <f t="shared" si="2"/>
        <v>0</v>
      </c>
      <c r="J6" s="12">
        <f t="shared" si="2"/>
        <v>0</v>
      </c>
      <c r="K6" s="12">
        <f>SUM(C6:J6)</f>
        <v>15</v>
      </c>
      <c r="L6" s="12">
        <f>K6/A$3</f>
        <v>1.875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2" t="s">
        <v>30</v>
      </c>
      <c r="D8" s="42"/>
      <c r="E8" s="42"/>
      <c r="F8" s="42"/>
      <c r="G8" s="42"/>
      <c r="H8" s="42"/>
      <c r="I8" s="42"/>
      <c r="J8" s="42"/>
      <c r="K8" s="42"/>
      <c r="L8" s="42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0.75</v>
      </c>
      <c r="C9" s="15">
        <f t="shared" ref="C9:L9" si="3">SUM(C10:C12)</f>
        <v>1</v>
      </c>
      <c r="D9" s="15">
        <f>SUM(D10:D21)</f>
        <v>1</v>
      </c>
      <c r="E9" s="15">
        <f>SUM(E10:E21)</f>
        <v>1</v>
      </c>
      <c r="F9" s="15">
        <f>SUM(F10:F19)</f>
        <v>1</v>
      </c>
      <c r="G9" s="15">
        <f>SUM(G10:G21)</f>
        <v>1</v>
      </c>
      <c r="H9" s="15">
        <f>SUM(H10:H21)</f>
        <v>1</v>
      </c>
      <c r="I9" s="15">
        <f>SUM(I10:I21)</f>
        <v>0</v>
      </c>
      <c r="J9" s="15">
        <f>SUM(J10:J21)</f>
        <v>0</v>
      </c>
      <c r="K9" s="15">
        <f t="shared" si="3"/>
        <v>1.5</v>
      </c>
      <c r="L9" s="15">
        <f t="shared" si="3"/>
        <v>0.1875</v>
      </c>
      <c r="M9" s="6"/>
      <c r="N9" s="6"/>
      <c r="O9" s="6"/>
      <c r="P9" s="6"/>
      <c r="Q9" s="6"/>
      <c r="R9" s="6"/>
      <c r="S9" s="6"/>
    </row>
    <row r="10" spans="1:19" ht="15" customHeight="1" x14ac:dyDescent="0.2">
      <c r="A10" s="53" t="s">
        <v>41</v>
      </c>
      <c r="B10" s="54" t="s">
        <v>41</v>
      </c>
      <c r="C10" s="12">
        <v>0.5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0.5</v>
      </c>
      <c r="L10" s="12">
        <f>K10/A$3</f>
        <v>6.25E-2</v>
      </c>
      <c r="M10" s="6"/>
      <c r="N10" s="55"/>
      <c r="O10" s="55"/>
      <c r="P10" s="6"/>
      <c r="Q10" s="6"/>
      <c r="R10" s="6"/>
      <c r="S10" s="6"/>
    </row>
    <row r="11" spans="1:19" ht="12" customHeight="1" x14ac:dyDescent="0.2">
      <c r="A11" s="53" t="s">
        <v>42</v>
      </c>
      <c r="B11" s="54" t="s">
        <v>42</v>
      </c>
      <c r="C11" s="12">
        <v>0.5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0.5</v>
      </c>
      <c r="L11" s="12">
        <f>K11/A$3</f>
        <v>6.25E-2</v>
      </c>
      <c r="M11" s="6"/>
      <c r="N11" s="52"/>
      <c r="O11" s="52"/>
      <c r="P11" s="6"/>
      <c r="Q11" s="6"/>
      <c r="R11" s="6"/>
      <c r="S11" s="6"/>
    </row>
    <row r="12" spans="1:19" ht="12.75" customHeight="1" x14ac:dyDescent="0.2">
      <c r="A12" s="50" t="s">
        <v>43</v>
      </c>
      <c r="B12" s="51" t="s">
        <v>43</v>
      </c>
      <c r="C12" s="12">
        <v>0</v>
      </c>
      <c r="D12" s="12">
        <v>0.5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0.5</v>
      </c>
      <c r="L12" s="12">
        <f>K12/A$3</f>
        <v>6.25E-2</v>
      </c>
      <c r="M12" s="6"/>
      <c r="N12" s="52"/>
      <c r="O12" s="52"/>
      <c r="P12" s="6"/>
      <c r="Q12" s="6"/>
      <c r="R12" s="6"/>
      <c r="S12" s="6"/>
    </row>
    <row r="13" spans="1:19" ht="12.75" customHeight="1" x14ac:dyDescent="0.2">
      <c r="A13" s="50" t="s">
        <v>44</v>
      </c>
      <c r="B13" s="51" t="s">
        <v>44</v>
      </c>
      <c r="C13" s="12">
        <v>0</v>
      </c>
      <c r="D13" s="12">
        <v>0.5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f t="shared" ref="K13:K20" si="4">SUM(C13:J13)</f>
        <v>0.5</v>
      </c>
      <c r="L13" s="12">
        <f t="shared" ref="L13:L21" si="5">K13/A$3</f>
        <v>6.25E-2</v>
      </c>
      <c r="M13" s="6"/>
      <c r="N13" s="31"/>
      <c r="O13" s="31"/>
      <c r="P13" s="6"/>
      <c r="Q13" s="6"/>
      <c r="R13" s="6"/>
      <c r="S13" s="6"/>
    </row>
    <row r="14" spans="1:19" ht="12.75" customHeight="1" x14ac:dyDescent="0.2">
      <c r="A14" s="50" t="s">
        <v>45</v>
      </c>
      <c r="B14" s="51" t="s">
        <v>45</v>
      </c>
      <c r="C14" s="12">
        <v>0</v>
      </c>
      <c r="D14" s="12">
        <v>0</v>
      </c>
      <c r="E14" s="12">
        <v>0.5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f t="shared" si="4"/>
        <v>0.5</v>
      </c>
      <c r="L14" s="12">
        <f t="shared" si="5"/>
        <v>6.25E-2</v>
      </c>
      <c r="M14" s="6"/>
      <c r="N14" s="31"/>
      <c r="O14" s="31"/>
      <c r="P14" s="6"/>
      <c r="Q14" s="6"/>
      <c r="R14" s="6"/>
      <c r="S14" s="6"/>
    </row>
    <row r="15" spans="1:19" ht="12.75" customHeight="1" x14ac:dyDescent="0.2">
      <c r="A15" s="56" t="s">
        <v>46</v>
      </c>
      <c r="B15" s="57" t="s">
        <v>46</v>
      </c>
      <c r="C15" s="12">
        <v>0</v>
      </c>
      <c r="D15" s="12">
        <v>0</v>
      </c>
      <c r="E15" s="12">
        <v>0.5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f t="shared" si="4"/>
        <v>0.5</v>
      </c>
      <c r="L15" s="12">
        <f t="shared" si="5"/>
        <v>6.25E-2</v>
      </c>
      <c r="M15" s="6"/>
      <c r="N15" s="31"/>
      <c r="O15" s="31"/>
      <c r="P15" s="6"/>
      <c r="Q15" s="6"/>
      <c r="R15" s="6"/>
      <c r="S15" s="6"/>
    </row>
    <row r="16" spans="1:19" ht="12.75" customHeight="1" x14ac:dyDescent="0.2">
      <c r="A16" s="58" t="s">
        <v>53</v>
      </c>
      <c r="B16" s="57" t="s">
        <v>53</v>
      </c>
      <c r="C16" s="12">
        <v>0</v>
      </c>
      <c r="D16" s="12">
        <v>0</v>
      </c>
      <c r="E16" s="12">
        <v>0</v>
      </c>
      <c r="F16" s="12">
        <v>0.5</v>
      </c>
      <c r="G16" s="12">
        <v>0</v>
      </c>
      <c r="H16" s="12">
        <v>0</v>
      </c>
      <c r="I16" s="12">
        <v>0</v>
      </c>
      <c r="J16" s="12">
        <v>0</v>
      </c>
      <c r="K16" s="12">
        <f t="shared" si="4"/>
        <v>0.5</v>
      </c>
      <c r="L16" s="12">
        <f t="shared" si="5"/>
        <v>6.25E-2</v>
      </c>
      <c r="M16" s="6"/>
      <c r="N16" s="31"/>
      <c r="O16" s="31"/>
      <c r="P16" s="6"/>
      <c r="Q16" s="6"/>
      <c r="R16" s="6"/>
      <c r="S16" s="6"/>
    </row>
    <row r="17" spans="1:19" ht="12.75" customHeight="1" x14ac:dyDescent="0.2">
      <c r="A17" s="56" t="s">
        <v>54</v>
      </c>
      <c r="B17" s="57" t="s">
        <v>54</v>
      </c>
      <c r="C17" s="12">
        <v>0</v>
      </c>
      <c r="D17" s="12">
        <v>0</v>
      </c>
      <c r="E17" s="12">
        <v>0</v>
      </c>
      <c r="F17" s="12">
        <v>0.5</v>
      </c>
      <c r="G17" s="12">
        <v>0</v>
      </c>
      <c r="H17" s="12">
        <v>0</v>
      </c>
      <c r="I17" s="12">
        <v>0</v>
      </c>
      <c r="J17" s="12">
        <v>0</v>
      </c>
      <c r="K17" s="12">
        <f t="shared" si="4"/>
        <v>0.5</v>
      </c>
      <c r="L17" s="12">
        <f t="shared" si="5"/>
        <v>6.25E-2</v>
      </c>
      <c r="M17" s="6"/>
      <c r="N17" s="31"/>
      <c r="O17" s="31"/>
      <c r="P17" s="6"/>
      <c r="Q17" s="6"/>
      <c r="R17" s="6"/>
      <c r="S17" s="6"/>
    </row>
    <row r="18" spans="1:19" ht="12.75" customHeight="1" x14ac:dyDescent="0.2">
      <c r="A18" s="50" t="s">
        <v>46</v>
      </c>
      <c r="B18" s="51" t="s">
        <v>46</v>
      </c>
      <c r="C18" s="12">
        <v>0</v>
      </c>
      <c r="D18" s="12">
        <v>0</v>
      </c>
      <c r="E18" s="12">
        <v>0</v>
      </c>
      <c r="F18" s="12">
        <v>0</v>
      </c>
      <c r="G18" s="12">
        <v>0.5</v>
      </c>
      <c r="H18" s="12">
        <v>0</v>
      </c>
      <c r="I18" s="12">
        <v>0</v>
      </c>
      <c r="J18" s="12">
        <v>0</v>
      </c>
      <c r="K18" s="12">
        <f t="shared" si="4"/>
        <v>0.5</v>
      </c>
      <c r="L18" s="12">
        <f t="shared" si="5"/>
        <v>6.25E-2</v>
      </c>
      <c r="M18" s="6"/>
      <c r="N18" s="31"/>
      <c r="O18" s="31"/>
      <c r="P18" s="6"/>
      <c r="Q18" s="6"/>
      <c r="R18" s="6"/>
      <c r="S18" s="6"/>
    </row>
    <row r="19" spans="1:19" ht="12.75" customHeight="1" x14ac:dyDescent="0.2">
      <c r="A19" s="50" t="s">
        <v>53</v>
      </c>
      <c r="B19" s="51" t="s">
        <v>53</v>
      </c>
      <c r="C19" s="12">
        <v>0</v>
      </c>
      <c r="D19" s="12">
        <v>0</v>
      </c>
      <c r="E19" s="12">
        <v>0</v>
      </c>
      <c r="F19" s="12">
        <v>0</v>
      </c>
      <c r="G19" s="12">
        <v>0.5</v>
      </c>
      <c r="H19" s="12">
        <v>0</v>
      </c>
      <c r="I19" s="12">
        <v>0</v>
      </c>
      <c r="J19" s="12">
        <v>0</v>
      </c>
      <c r="K19" s="12">
        <f t="shared" si="4"/>
        <v>0.5</v>
      </c>
      <c r="L19" s="12">
        <f t="shared" si="5"/>
        <v>6.25E-2</v>
      </c>
      <c r="M19" s="6"/>
      <c r="N19" s="31"/>
      <c r="O19" s="31"/>
      <c r="P19" s="6"/>
      <c r="Q19" s="6"/>
      <c r="R19" s="6"/>
      <c r="S19" s="6"/>
    </row>
    <row r="20" spans="1:19" ht="12.75" customHeight="1" x14ac:dyDescent="0.2">
      <c r="A20" s="50" t="s">
        <v>54</v>
      </c>
      <c r="B20" s="51" t="s">
        <v>54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0.5</v>
      </c>
      <c r="I20" s="12">
        <v>0</v>
      </c>
      <c r="J20" s="12">
        <v>0</v>
      </c>
      <c r="K20" s="12">
        <f t="shared" si="4"/>
        <v>0.5</v>
      </c>
      <c r="L20" s="12">
        <f t="shared" si="5"/>
        <v>6.25E-2</v>
      </c>
      <c r="M20" s="6"/>
      <c r="N20" s="31"/>
      <c r="O20" s="31"/>
      <c r="P20" s="6"/>
      <c r="Q20" s="6"/>
      <c r="R20" s="6"/>
      <c r="S20" s="6"/>
    </row>
    <row r="21" spans="1:19" ht="12.75" customHeight="1" x14ac:dyDescent="0.2">
      <c r="A21" s="50" t="s">
        <v>46</v>
      </c>
      <c r="B21" s="51" t="s">
        <v>46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0.5</v>
      </c>
      <c r="I21" s="12">
        <v>0</v>
      </c>
      <c r="J21" s="12">
        <v>0</v>
      </c>
      <c r="K21" s="12">
        <f t="shared" ref="K21" si="6">SUM(C21:J21)</f>
        <v>0.5</v>
      </c>
      <c r="L21" s="12">
        <f t="shared" si="5"/>
        <v>6.25E-2</v>
      </c>
      <c r="M21" s="31"/>
      <c r="N21" s="6"/>
      <c r="O21" s="6"/>
      <c r="P21" s="6"/>
      <c r="Q21" s="6"/>
    </row>
    <row r="23" spans="1:19" ht="13.5" customHeight="1" x14ac:dyDescent="0.2"/>
    <row r="24" spans="1:19" ht="12.75" customHeight="1" x14ac:dyDescent="0.2"/>
  </sheetData>
  <mergeCells count="30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21:B21"/>
    <mergeCell ref="N12:O12"/>
    <mergeCell ref="C8:L8"/>
    <mergeCell ref="A10:B10"/>
    <mergeCell ref="N10:O10"/>
    <mergeCell ref="A11:B11"/>
    <mergeCell ref="N11:O11"/>
    <mergeCell ref="A12:B12"/>
    <mergeCell ref="A14:B14"/>
    <mergeCell ref="A15:B15"/>
    <mergeCell ref="A16:B16"/>
    <mergeCell ref="A17:B17"/>
    <mergeCell ref="A18:B18"/>
    <mergeCell ref="A19:B19"/>
    <mergeCell ref="A13:B13"/>
    <mergeCell ref="A20:B20"/>
  </mergeCells>
  <conditionalFormatting sqref="N10:O20 M21 C10:L87">
    <cfRule type="expression" dxfId="35" priority="2">
      <formula>LEN(TRIM(C10))=0</formula>
    </cfRule>
  </conditionalFormatting>
  <conditionalFormatting sqref="C10:L87">
    <cfRule type="cellIs" dxfId="34" priority="3" operator="equal">
      <formula>0</formula>
    </cfRule>
  </conditionalFormatting>
  <conditionalFormatting sqref="C10:L87">
    <cfRule type="cellIs" dxfId="33" priority="4" operator="notEqual">
      <formula>0</formula>
    </cfRule>
  </conditionalFormatting>
  <conditionalFormatting sqref="A24:B87">
    <cfRule type="expression" dxfId="32" priority="5">
      <formula>LEN(TRIM(A24))=0</formula>
    </cfRule>
  </conditionalFormatting>
  <conditionalFormatting sqref="A24:B87 N10:O20 M21">
    <cfRule type="notContainsText" dxfId="31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7"/>
  <sheetViews>
    <sheetView windowProtection="1" showGridLines="0" zoomScaleNormal="100" workbookViewId="0">
      <pane ySplit="4" topLeftCell="A5" activePane="bottomLeft" state="frozen"/>
      <selection pane="bottomLeft" activeCell="C3" sqref="C3:J4"/>
    </sheetView>
  </sheetViews>
  <sheetFormatPr defaultRowHeight="12.75" x14ac:dyDescent="0.2"/>
  <cols>
    <col min="1" max="1" width="37.7109375"/>
    <col min="2" max="2" width="17.8554687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3"/>
      <c r="B1" s="43"/>
      <c r="C1" s="43" t="s">
        <v>25</v>
      </c>
      <c r="D1" s="43"/>
      <c r="E1" s="43"/>
      <c r="F1" s="43"/>
      <c r="G1" s="43"/>
      <c r="H1" s="43"/>
      <c r="I1" s="43"/>
      <c r="J1" s="43"/>
      <c r="K1" s="43"/>
      <c r="L1" s="43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4">
        <v>8</v>
      </c>
      <c r="B3" s="45" t="s">
        <v>13</v>
      </c>
      <c r="C3" s="46" t="s">
        <v>56</v>
      </c>
      <c r="D3" s="48" t="s">
        <v>57</v>
      </c>
      <c r="E3" s="48" t="s">
        <v>58</v>
      </c>
      <c r="F3" s="46" t="s">
        <v>59</v>
      </c>
      <c r="G3" s="46" t="s">
        <v>60</v>
      </c>
      <c r="H3" s="46" t="s">
        <v>61</v>
      </c>
      <c r="I3" s="46" t="s">
        <v>62</v>
      </c>
      <c r="J3" s="46" t="s">
        <v>63</v>
      </c>
      <c r="K3" s="45" t="s">
        <v>14</v>
      </c>
      <c r="L3" s="45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4"/>
      <c r="B4" s="45"/>
      <c r="C4" s="47"/>
      <c r="D4" s="49"/>
      <c r="E4" s="49"/>
      <c r="F4" s="47"/>
      <c r="G4" s="47"/>
      <c r="H4" s="47"/>
      <c r="I4" s="47"/>
      <c r="J4" s="47"/>
      <c r="K4" s="45"/>
      <c r="L4" s="45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Backlog'!C:C,"=Izaquiel",'Sprint Backlog'!D:D)</f>
        <v>7.5</v>
      </c>
      <c r="C5" s="12">
        <f t="shared" ref="C5:J5" si="1">B5-$B9</f>
        <v>6.5625</v>
      </c>
      <c r="D5" s="12">
        <f t="shared" si="1"/>
        <v>5.625</v>
      </c>
      <c r="E5" s="12">
        <f t="shared" si="1"/>
        <v>4.6875</v>
      </c>
      <c r="F5" s="12">
        <f t="shared" si="1"/>
        <v>3.75</v>
      </c>
      <c r="G5" s="12">
        <f t="shared" si="1"/>
        <v>2.8125</v>
      </c>
      <c r="H5" s="12">
        <f t="shared" si="1"/>
        <v>1.875</v>
      </c>
      <c r="I5" s="12">
        <f t="shared" si="1"/>
        <v>0.9375</v>
      </c>
      <c r="J5" s="12">
        <f t="shared" si="1"/>
        <v>0</v>
      </c>
      <c r="K5" s="12">
        <f>SUM(C5:J5)</f>
        <v>26.25</v>
      </c>
      <c r="L5" s="12">
        <f>K5/A$3</f>
        <v>3.28125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7.5</v>
      </c>
      <c r="C6" s="12">
        <f t="shared" ref="C6:J6" si="2">B6-C9</f>
        <v>6.75</v>
      </c>
      <c r="D6" s="12">
        <f t="shared" si="2"/>
        <v>5.55</v>
      </c>
      <c r="E6" s="12">
        <f t="shared" si="2"/>
        <v>4.55</v>
      </c>
      <c r="F6" s="12">
        <f t="shared" si="2"/>
        <v>3.55</v>
      </c>
      <c r="G6" s="12">
        <f t="shared" si="2"/>
        <v>2.2999999999999998</v>
      </c>
      <c r="H6" s="12">
        <f t="shared" si="2"/>
        <v>1.7999999999999998</v>
      </c>
      <c r="I6" s="12">
        <f t="shared" si="2"/>
        <v>1.2999999999999998</v>
      </c>
      <c r="J6" s="12">
        <f t="shared" si="2"/>
        <v>0.79999999999999982</v>
      </c>
      <c r="K6" s="12">
        <f>SUM(C6:J6)</f>
        <v>26.600000000000005</v>
      </c>
      <c r="L6" s="12">
        <f>K6/A$3</f>
        <v>3.3250000000000006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2" t="s">
        <v>26</v>
      </c>
      <c r="D8" s="42"/>
      <c r="E8" s="42"/>
      <c r="F8" s="42"/>
      <c r="G8" s="42"/>
      <c r="H8" s="42"/>
      <c r="I8" s="42"/>
      <c r="J8" s="42"/>
      <c r="K8" s="42"/>
      <c r="L8" s="42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0.9375</v>
      </c>
      <c r="C9" s="15">
        <f>SUM(C10:C32)</f>
        <v>0.75</v>
      </c>
      <c r="D9" s="15">
        <f>SUM(D10:D32)</f>
        <v>1.2</v>
      </c>
      <c r="E9" s="15">
        <f>SUM(E10:E32)</f>
        <v>1</v>
      </c>
      <c r="F9" s="15">
        <f>SUM(F10:F32)</f>
        <v>1</v>
      </c>
      <c r="G9" s="15">
        <f>SUM(G10:G32)</f>
        <v>1.25</v>
      </c>
      <c r="H9" s="15">
        <f>SUM(H10:H32)</f>
        <v>0.5</v>
      </c>
      <c r="I9" s="15">
        <f>SUM(I10:I32)</f>
        <v>0.5</v>
      </c>
      <c r="J9" s="15">
        <f>SUM(J10:J32)</f>
        <v>0.5</v>
      </c>
      <c r="K9" s="15">
        <f>SUM(K10:K32)</f>
        <v>6.7</v>
      </c>
      <c r="L9" s="15">
        <f>SUM(L10:L32)</f>
        <v>0.83750000000000002</v>
      </c>
      <c r="M9" s="6"/>
      <c r="N9" s="6"/>
      <c r="O9" s="6"/>
      <c r="P9" s="6"/>
      <c r="Q9" s="6"/>
      <c r="R9" s="6"/>
      <c r="S9" s="6"/>
    </row>
    <row r="10" spans="1:19" ht="12.75" customHeight="1" x14ac:dyDescent="0.2">
      <c r="A10" s="60" t="s">
        <v>33</v>
      </c>
      <c r="B10" s="61" t="s">
        <v>33</v>
      </c>
      <c r="C10" s="12">
        <v>0.75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0.75</v>
      </c>
      <c r="L10" s="12">
        <f>K10/A$3</f>
        <v>9.375E-2</v>
      </c>
      <c r="M10" s="6"/>
      <c r="N10" s="6"/>
      <c r="O10" s="6"/>
      <c r="P10" s="6"/>
      <c r="Q10" s="6"/>
      <c r="R10" s="6"/>
      <c r="S10" s="6"/>
    </row>
    <row r="11" spans="1:19" ht="13.5" customHeight="1" x14ac:dyDescent="0.2">
      <c r="A11" s="60" t="s">
        <v>34</v>
      </c>
      <c r="B11" s="61" t="s">
        <v>34</v>
      </c>
      <c r="C11" s="12">
        <v>0</v>
      </c>
      <c r="D11" s="12">
        <v>1.2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1.2</v>
      </c>
      <c r="L11" s="12">
        <f>K11/A$3</f>
        <v>0.15</v>
      </c>
      <c r="M11" s="6"/>
      <c r="N11" s="6"/>
      <c r="O11" s="6"/>
      <c r="P11" s="6"/>
      <c r="Q11" s="6"/>
      <c r="R11" s="6"/>
      <c r="S11" s="6"/>
    </row>
    <row r="12" spans="1:19" ht="12.75" customHeight="1" x14ac:dyDescent="0.2">
      <c r="A12" s="62" t="s">
        <v>35</v>
      </c>
      <c r="B12" s="63" t="s">
        <v>35</v>
      </c>
      <c r="C12" s="12">
        <v>0</v>
      </c>
      <c r="D12" s="12">
        <v>0</v>
      </c>
      <c r="E12" s="12">
        <v>1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1</v>
      </c>
      <c r="L12" s="12">
        <f>K12/A$3</f>
        <v>0.125</v>
      </c>
      <c r="M12" s="6"/>
      <c r="N12" s="6"/>
      <c r="O12" s="6"/>
      <c r="P12" s="6"/>
      <c r="Q12" s="6"/>
      <c r="R12" s="6"/>
      <c r="S12" s="6"/>
    </row>
    <row r="13" spans="1:19" ht="13.9" customHeight="1" x14ac:dyDescent="0.2">
      <c r="A13" s="62" t="s">
        <v>36</v>
      </c>
      <c r="B13" s="63" t="s">
        <v>36</v>
      </c>
      <c r="C13" s="12">
        <v>0</v>
      </c>
      <c r="D13" s="12">
        <v>0</v>
      </c>
      <c r="E13" s="12">
        <v>0</v>
      </c>
      <c r="F13" s="12">
        <v>1</v>
      </c>
      <c r="G13" s="12">
        <v>0</v>
      </c>
      <c r="H13" s="12">
        <v>0</v>
      </c>
      <c r="I13" s="12">
        <v>0</v>
      </c>
      <c r="J13" s="12">
        <v>0</v>
      </c>
      <c r="K13" s="12">
        <f>SUM(C13:J13)</f>
        <v>1</v>
      </c>
      <c r="L13" s="12">
        <f>K13/A$3</f>
        <v>0.125</v>
      </c>
    </row>
    <row r="14" spans="1:19" ht="13.9" customHeight="1" x14ac:dyDescent="0.2">
      <c r="A14" s="59" t="s">
        <v>55</v>
      </c>
      <c r="B14" s="59" t="s">
        <v>55</v>
      </c>
      <c r="C14" s="12">
        <v>0</v>
      </c>
      <c r="D14" s="12">
        <v>0</v>
      </c>
      <c r="E14" s="12">
        <v>0</v>
      </c>
      <c r="F14" s="12">
        <v>0</v>
      </c>
      <c r="G14" s="12">
        <v>1.25</v>
      </c>
      <c r="H14" s="12">
        <v>0</v>
      </c>
      <c r="I14" s="12">
        <v>0</v>
      </c>
      <c r="J14" s="12">
        <v>0</v>
      </c>
      <c r="K14" s="12">
        <f t="shared" ref="K14:K16" si="3">SUM(C14:J14)</f>
        <v>1.25</v>
      </c>
      <c r="L14" s="12">
        <f t="shared" ref="L14:L16" si="4">K14/A$3</f>
        <v>0.15625</v>
      </c>
    </row>
    <row r="15" spans="1:19" ht="13.9" customHeight="1" x14ac:dyDescent="0.2">
      <c r="A15" s="59" t="s">
        <v>41</v>
      </c>
      <c r="B15" s="59" t="s">
        <v>41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0.5</v>
      </c>
      <c r="I15" s="12">
        <v>0</v>
      </c>
      <c r="J15" s="12">
        <v>0</v>
      </c>
      <c r="K15" s="12">
        <f t="shared" si="3"/>
        <v>0.5</v>
      </c>
      <c r="L15" s="12">
        <f t="shared" si="4"/>
        <v>6.25E-2</v>
      </c>
    </row>
    <row r="16" spans="1:19" x14ac:dyDescent="0.2">
      <c r="A16" s="59" t="s">
        <v>51</v>
      </c>
      <c r="B16" s="59" t="s">
        <v>51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0.5</v>
      </c>
      <c r="J16" s="12">
        <v>0</v>
      </c>
      <c r="K16" s="12">
        <f t="shared" si="3"/>
        <v>0.5</v>
      </c>
      <c r="L16" s="12">
        <f t="shared" si="4"/>
        <v>6.25E-2</v>
      </c>
    </row>
    <row r="17" spans="1:12" x14ac:dyDescent="0.2">
      <c r="A17" s="59" t="s">
        <v>52</v>
      </c>
      <c r="B17" s="59" t="s">
        <v>52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0.5</v>
      </c>
      <c r="K17" s="12">
        <f t="shared" ref="K17" si="5">SUM(C17:J17)</f>
        <v>0.5</v>
      </c>
      <c r="L17" s="12">
        <f t="shared" ref="L17" si="6">K17/A$3</f>
        <v>6.25E-2</v>
      </c>
    </row>
  </sheetData>
  <mergeCells count="23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6:B16"/>
    <mergeCell ref="A17:B17"/>
    <mergeCell ref="A10:B10"/>
    <mergeCell ref="A11:B11"/>
    <mergeCell ref="A12:B12"/>
    <mergeCell ref="A13:B13"/>
    <mergeCell ref="A14:B14"/>
    <mergeCell ref="A15:B15"/>
  </mergeCells>
  <conditionalFormatting sqref="C18:L98 K10:L10 A14:A17">
    <cfRule type="expression" dxfId="30" priority="17">
      <formula>LEN(TRIM(A10))=0</formula>
    </cfRule>
  </conditionalFormatting>
  <conditionalFormatting sqref="C18:L98 K10:L10">
    <cfRule type="cellIs" dxfId="29" priority="18" operator="equal">
      <formula>0</formula>
    </cfRule>
  </conditionalFormatting>
  <conditionalFormatting sqref="C18:L98 K10:L10">
    <cfRule type="cellIs" dxfId="28" priority="19" operator="notEqual">
      <formula>0</formula>
    </cfRule>
  </conditionalFormatting>
  <conditionalFormatting sqref="A18:B98">
    <cfRule type="expression" dxfId="27" priority="20">
      <formula>LEN(TRIM(A18))=0</formula>
    </cfRule>
  </conditionalFormatting>
  <conditionalFormatting sqref="A18:B98 A14:A17">
    <cfRule type="notContainsText" dxfId="26" priority="21" operator="notContains" text="9875894754())("/>
  </conditionalFormatting>
  <conditionalFormatting sqref="C10:J10">
    <cfRule type="expression" dxfId="25" priority="10">
      <formula>LEN(TRIM(C10))=0</formula>
    </cfRule>
  </conditionalFormatting>
  <conditionalFormatting sqref="C10:J10">
    <cfRule type="cellIs" dxfId="24" priority="11" operator="equal">
      <formula>0</formula>
    </cfRule>
  </conditionalFormatting>
  <conditionalFormatting sqref="C10:J10">
    <cfRule type="cellIs" dxfId="23" priority="12" operator="notEqual">
      <formula>0</formula>
    </cfRule>
  </conditionalFormatting>
  <conditionalFormatting sqref="A10:B10">
    <cfRule type="expression" dxfId="22" priority="6">
      <formula>LEN(TRIM(A10))=0</formula>
    </cfRule>
  </conditionalFormatting>
  <conditionalFormatting sqref="A10:B10">
    <cfRule type="notContainsText" dxfId="21" priority="7" operator="notContains" text="9875894754())("/>
  </conditionalFormatting>
  <conditionalFormatting sqref="C11:L17">
    <cfRule type="expression" dxfId="20" priority="1">
      <formula>LEN(TRIM(C11))=0</formula>
    </cfRule>
  </conditionalFormatting>
  <conditionalFormatting sqref="C11:L17">
    <cfRule type="cellIs" dxfId="19" priority="2" operator="equal">
      <formula>0</formula>
    </cfRule>
  </conditionalFormatting>
  <conditionalFormatting sqref="C11:L17">
    <cfRule type="cellIs" dxfId="18" priority="3" operator="notEqual">
      <formula>0</formula>
    </cfRule>
  </conditionalFormatting>
  <conditionalFormatting sqref="A11:B13">
    <cfRule type="expression" dxfId="17" priority="4">
      <formula>LEN(TRIM(A11))=0</formula>
    </cfRule>
  </conditionalFormatting>
  <conditionalFormatting sqref="A11:B13">
    <cfRule type="notContainsText" dxfId="16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8"/>
  <sheetViews>
    <sheetView windowProtection="1" showGridLines="0" tabSelected="1" zoomScaleNormal="100" workbookViewId="0">
      <pane ySplit="4" topLeftCell="A5" activePane="bottomLeft" state="frozen"/>
      <selection pane="bottomLeft" activeCell="A14" sqref="A14:B14"/>
    </sheetView>
  </sheetViews>
  <sheetFormatPr defaultRowHeight="12.75" x14ac:dyDescent="0.2"/>
  <cols>
    <col min="1" max="1" width="37.7109375"/>
    <col min="2" max="2" width="28.2851562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3"/>
      <c r="B1" s="43"/>
      <c r="C1" s="43" t="s">
        <v>27</v>
      </c>
      <c r="D1" s="43"/>
      <c r="E1" s="43"/>
      <c r="F1" s="43"/>
      <c r="G1" s="43"/>
      <c r="H1" s="43"/>
      <c r="I1" s="43"/>
      <c r="J1" s="43"/>
      <c r="K1" s="43"/>
      <c r="L1" s="43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4">
        <v>8</v>
      </c>
      <c r="B3" s="45" t="s">
        <v>13</v>
      </c>
      <c r="C3" s="46" t="s">
        <v>56</v>
      </c>
      <c r="D3" s="48" t="s">
        <v>57</v>
      </c>
      <c r="E3" s="48" t="s">
        <v>58</v>
      </c>
      <c r="F3" s="46" t="s">
        <v>59</v>
      </c>
      <c r="G3" s="46" t="s">
        <v>60</v>
      </c>
      <c r="H3" s="46" t="s">
        <v>61</v>
      </c>
      <c r="I3" s="46" t="s">
        <v>62</v>
      </c>
      <c r="J3" s="46" t="s">
        <v>63</v>
      </c>
      <c r="K3" s="45" t="s">
        <v>14</v>
      </c>
      <c r="L3" s="45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4"/>
      <c r="B4" s="45"/>
      <c r="C4" s="47"/>
      <c r="D4" s="49"/>
      <c r="E4" s="49"/>
      <c r="F4" s="47"/>
      <c r="G4" s="47"/>
      <c r="H4" s="47"/>
      <c r="I4" s="47"/>
      <c r="J4" s="47"/>
      <c r="K4" s="45"/>
      <c r="L4" s="45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Backlog'!C:C,"=Ivo",'Sprint Backlog'!D:D)</f>
        <v>4.5</v>
      </c>
      <c r="C5" s="12">
        <f t="shared" ref="C5:J5" si="1">B5-$B9</f>
        <v>3.9375</v>
      </c>
      <c r="D5" s="12">
        <f t="shared" si="1"/>
        <v>3.375</v>
      </c>
      <c r="E5" s="12">
        <f t="shared" si="1"/>
        <v>2.8125</v>
      </c>
      <c r="F5" s="12">
        <f t="shared" si="1"/>
        <v>2.25</v>
      </c>
      <c r="G5" s="12">
        <f t="shared" si="1"/>
        <v>1.6875</v>
      </c>
      <c r="H5" s="12">
        <f t="shared" si="1"/>
        <v>1.125</v>
      </c>
      <c r="I5" s="12">
        <f t="shared" si="1"/>
        <v>0.5625</v>
      </c>
      <c r="J5" s="12">
        <f t="shared" si="1"/>
        <v>0</v>
      </c>
      <c r="K5" s="12">
        <f>SUM(C5:J5)</f>
        <v>15.75</v>
      </c>
      <c r="L5" s="12">
        <f>K5/A$3</f>
        <v>1.96875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4.5</v>
      </c>
      <c r="C6" s="12">
        <f t="shared" ref="C6:J6" si="2">B6-C9</f>
        <v>4</v>
      </c>
      <c r="D6" s="12">
        <f t="shared" si="2"/>
        <v>3.5</v>
      </c>
      <c r="E6" s="12">
        <f t="shared" si="2"/>
        <v>3</v>
      </c>
      <c r="F6" s="12">
        <f t="shared" si="2"/>
        <v>2.5</v>
      </c>
      <c r="G6" s="12">
        <f t="shared" si="2"/>
        <v>2</v>
      </c>
      <c r="H6" s="12">
        <f t="shared" si="2"/>
        <v>1.5</v>
      </c>
      <c r="I6" s="12">
        <f t="shared" si="2"/>
        <v>1</v>
      </c>
      <c r="J6" s="12">
        <f t="shared" si="2"/>
        <v>0</v>
      </c>
      <c r="K6" s="12">
        <f>SUM(C6:J6)</f>
        <v>17.5</v>
      </c>
      <c r="L6" s="12">
        <f>K6/A$3</f>
        <v>2.1875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2" t="s">
        <v>28</v>
      </c>
      <c r="D8" s="42"/>
      <c r="E8" s="42"/>
      <c r="F8" s="42"/>
      <c r="G8" s="42"/>
      <c r="H8" s="42"/>
      <c r="I8" s="42"/>
      <c r="J8" s="42"/>
      <c r="K8" s="42"/>
      <c r="L8" s="42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0.5625</v>
      </c>
      <c r="C9" s="15">
        <f t="shared" ref="C9:L9" si="3">SUM(C10:C35)</f>
        <v>0.5</v>
      </c>
      <c r="D9" s="15">
        <f t="shared" si="3"/>
        <v>0.5</v>
      </c>
      <c r="E9" s="15">
        <f t="shared" si="3"/>
        <v>0.5</v>
      </c>
      <c r="F9" s="15">
        <f t="shared" si="3"/>
        <v>0.5</v>
      </c>
      <c r="G9" s="15">
        <f t="shared" si="3"/>
        <v>0.5</v>
      </c>
      <c r="H9" s="15">
        <f t="shared" si="3"/>
        <v>0.5</v>
      </c>
      <c r="I9" s="15">
        <f t="shared" si="3"/>
        <v>0.5</v>
      </c>
      <c r="J9" s="15">
        <f t="shared" si="3"/>
        <v>1</v>
      </c>
      <c r="K9" s="15">
        <f t="shared" si="3"/>
        <v>4.5</v>
      </c>
      <c r="L9" s="15">
        <f t="shared" si="3"/>
        <v>0.5625</v>
      </c>
      <c r="M9" s="6"/>
      <c r="N9" s="6"/>
      <c r="O9" s="6"/>
      <c r="P9" s="6"/>
      <c r="Q9" s="6"/>
      <c r="R9" s="6"/>
      <c r="S9" s="6"/>
    </row>
    <row r="10" spans="1:19" ht="15" customHeight="1" x14ac:dyDescent="0.2">
      <c r="A10" s="64" t="s">
        <v>41</v>
      </c>
      <c r="B10" s="61" t="s">
        <v>41</v>
      </c>
      <c r="C10" s="12">
        <v>0.5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0.5</v>
      </c>
      <c r="L10" s="12">
        <f>K10/A$3</f>
        <v>6.25E-2</v>
      </c>
      <c r="M10" s="6"/>
      <c r="N10" s="6"/>
      <c r="O10" s="6"/>
      <c r="P10" s="6"/>
      <c r="Q10" s="6"/>
      <c r="R10" s="6"/>
      <c r="S10" s="6"/>
    </row>
    <row r="11" spans="1:19" ht="12" customHeight="1" x14ac:dyDescent="0.2">
      <c r="A11" s="60" t="s">
        <v>47</v>
      </c>
      <c r="B11" s="61" t="s">
        <v>47</v>
      </c>
      <c r="C11" s="12">
        <v>0</v>
      </c>
      <c r="D11" s="12">
        <v>0.5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0.5</v>
      </c>
      <c r="L11" s="12">
        <f>K11/A$3</f>
        <v>6.25E-2</v>
      </c>
      <c r="M11" s="6"/>
      <c r="N11" s="6"/>
      <c r="O11" s="6"/>
      <c r="P11" s="6"/>
      <c r="Q11" s="6"/>
      <c r="R11" s="6"/>
      <c r="S11" s="6"/>
    </row>
    <row r="12" spans="1:19" ht="13.5" customHeight="1" x14ac:dyDescent="0.2">
      <c r="A12" s="60" t="s">
        <v>48</v>
      </c>
      <c r="B12" s="61" t="s">
        <v>48</v>
      </c>
      <c r="C12" s="12">
        <v>0</v>
      </c>
      <c r="D12" s="12">
        <v>0</v>
      </c>
      <c r="E12" s="12">
        <v>0.5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0.5</v>
      </c>
      <c r="L12" s="12">
        <f>K12/A$3</f>
        <v>6.25E-2</v>
      </c>
      <c r="M12" s="6"/>
      <c r="N12" s="6"/>
      <c r="O12" s="6"/>
      <c r="P12" s="6"/>
      <c r="Q12" s="6"/>
      <c r="R12" s="6"/>
      <c r="S12" s="6"/>
    </row>
    <row r="13" spans="1:19" ht="13.5" customHeight="1" x14ac:dyDescent="0.2">
      <c r="A13" s="56" t="s">
        <v>49</v>
      </c>
      <c r="B13" s="57" t="s">
        <v>49</v>
      </c>
      <c r="C13" s="12">
        <v>0</v>
      </c>
      <c r="D13" s="12">
        <v>0</v>
      </c>
      <c r="E13" s="12">
        <v>0</v>
      </c>
      <c r="F13" s="12">
        <v>0.5</v>
      </c>
      <c r="G13" s="12">
        <v>0</v>
      </c>
      <c r="H13" s="12">
        <v>0</v>
      </c>
      <c r="I13" s="12">
        <v>0</v>
      </c>
      <c r="J13" s="12">
        <v>0</v>
      </c>
      <c r="K13" s="12">
        <f t="shared" ref="K13:K17" si="4">SUM(C13:J13)</f>
        <v>0.5</v>
      </c>
      <c r="L13" s="12">
        <f t="shared" ref="L13:L17" si="5">K13/A$3</f>
        <v>6.25E-2</v>
      </c>
      <c r="M13" s="6"/>
      <c r="N13" s="6"/>
      <c r="O13" s="6"/>
      <c r="P13" s="6"/>
      <c r="Q13" s="6"/>
      <c r="R13" s="6"/>
      <c r="S13" s="6"/>
    </row>
    <row r="14" spans="1:19" ht="13.5" customHeight="1" x14ac:dyDescent="0.2">
      <c r="A14" s="64" t="s">
        <v>50</v>
      </c>
      <c r="B14" s="61" t="s">
        <v>50</v>
      </c>
      <c r="C14" s="12">
        <v>0</v>
      </c>
      <c r="D14" s="12">
        <v>0</v>
      </c>
      <c r="E14" s="12">
        <v>0</v>
      </c>
      <c r="F14" s="12">
        <v>0</v>
      </c>
      <c r="G14" s="12">
        <v>0.5</v>
      </c>
      <c r="H14" s="12">
        <v>0</v>
      </c>
      <c r="I14" s="12">
        <v>0</v>
      </c>
      <c r="J14" s="12">
        <v>0</v>
      </c>
      <c r="K14" s="12">
        <f t="shared" si="4"/>
        <v>0.5</v>
      </c>
      <c r="L14" s="12">
        <f t="shared" si="5"/>
        <v>6.25E-2</v>
      </c>
      <c r="M14" s="6"/>
      <c r="N14" s="6"/>
      <c r="O14" s="6"/>
      <c r="P14" s="6"/>
      <c r="Q14" s="6"/>
      <c r="R14" s="6"/>
      <c r="S14" s="6"/>
    </row>
    <row r="15" spans="1:19" ht="13.5" customHeight="1" x14ac:dyDescent="0.2">
      <c r="A15" s="64" t="s">
        <v>46</v>
      </c>
      <c r="B15" s="61" t="s">
        <v>46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0.5</v>
      </c>
      <c r="I15" s="12">
        <v>0</v>
      </c>
      <c r="J15" s="12">
        <v>0</v>
      </c>
      <c r="K15" s="12">
        <f t="shared" si="4"/>
        <v>0.5</v>
      </c>
      <c r="L15" s="12">
        <f t="shared" si="5"/>
        <v>6.25E-2</v>
      </c>
      <c r="M15" s="6"/>
      <c r="N15" s="6"/>
      <c r="O15" s="6"/>
      <c r="P15" s="6"/>
      <c r="Q15" s="6"/>
      <c r="R15" s="6"/>
      <c r="S15" s="6"/>
    </row>
    <row r="16" spans="1:19" ht="13.5" customHeight="1" x14ac:dyDescent="0.2">
      <c r="A16" s="64" t="s">
        <v>41</v>
      </c>
      <c r="B16" s="61" t="s">
        <v>41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0.5</v>
      </c>
      <c r="J16" s="12">
        <v>0</v>
      </c>
      <c r="K16" s="12">
        <f t="shared" si="4"/>
        <v>0.5</v>
      </c>
      <c r="L16" s="12">
        <f t="shared" si="5"/>
        <v>6.25E-2</v>
      </c>
      <c r="M16" s="6"/>
      <c r="N16" s="6"/>
      <c r="O16" s="6"/>
      <c r="P16" s="6"/>
      <c r="Q16" s="6"/>
      <c r="R16" s="6"/>
      <c r="S16" s="6"/>
    </row>
    <row r="17" spans="1:19" ht="13.5" customHeight="1" x14ac:dyDescent="0.2">
      <c r="A17" s="64" t="s">
        <v>51</v>
      </c>
      <c r="B17" s="61" t="s">
        <v>51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0.5</v>
      </c>
      <c r="K17" s="12">
        <f t="shared" si="4"/>
        <v>0.5</v>
      </c>
      <c r="L17" s="12">
        <f t="shared" si="5"/>
        <v>6.25E-2</v>
      </c>
      <c r="M17" s="6"/>
      <c r="N17" s="6"/>
      <c r="O17" s="6"/>
      <c r="P17" s="6"/>
      <c r="Q17" s="6"/>
      <c r="R17" s="6"/>
      <c r="S17" s="6"/>
    </row>
    <row r="18" spans="1:19" ht="13.9" customHeight="1" x14ac:dyDescent="0.2">
      <c r="A18" s="59" t="s">
        <v>52</v>
      </c>
      <c r="B18" s="66" t="s">
        <v>52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0.5</v>
      </c>
      <c r="K18" s="12">
        <f>SUM(C18:J18)</f>
        <v>0.5</v>
      </c>
      <c r="L18" s="12">
        <f>K18/A$3</f>
        <v>6.25E-2</v>
      </c>
    </row>
  </sheetData>
  <mergeCells count="24">
    <mergeCell ref="C8:L8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1:B11"/>
    <mergeCell ref="A12:B12"/>
    <mergeCell ref="A18:B18"/>
    <mergeCell ref="A1:B1"/>
    <mergeCell ref="A10:B10"/>
    <mergeCell ref="A14:B14"/>
    <mergeCell ref="A15:B15"/>
    <mergeCell ref="A17:B17"/>
    <mergeCell ref="A13:B13"/>
    <mergeCell ref="A16:B16"/>
  </mergeCells>
  <conditionalFormatting sqref="C23:L101 A14:A18 A10">
    <cfRule type="expression" dxfId="15" priority="19">
      <formula>LEN(TRIM(A10))=0</formula>
    </cfRule>
  </conditionalFormatting>
  <conditionalFormatting sqref="C23:L101">
    <cfRule type="cellIs" dxfId="14" priority="20" operator="equal">
      <formula>0</formula>
    </cfRule>
  </conditionalFormatting>
  <conditionalFormatting sqref="C23:L101">
    <cfRule type="cellIs" dxfId="13" priority="21" operator="notEqual">
      <formula>0</formula>
    </cfRule>
  </conditionalFormatting>
  <conditionalFormatting sqref="A23:B101">
    <cfRule type="expression" dxfId="12" priority="22">
      <formula>LEN(TRIM(A23))=0</formula>
    </cfRule>
  </conditionalFormatting>
  <conditionalFormatting sqref="A23:B101 A14:A18 A10">
    <cfRule type="notContainsText" dxfId="11" priority="23" operator="notContains" text="9875894754())("/>
  </conditionalFormatting>
  <conditionalFormatting sqref="C10:L18">
    <cfRule type="expression" dxfId="10" priority="1">
      <formula>LEN(TRIM(C10))=0</formula>
    </cfRule>
  </conditionalFormatting>
  <conditionalFormatting sqref="C10:L18">
    <cfRule type="cellIs" dxfId="9" priority="2" operator="equal">
      <formula>0</formula>
    </cfRule>
  </conditionalFormatting>
  <conditionalFormatting sqref="C10:L18">
    <cfRule type="cellIs" dxfId="8" priority="3" operator="notEqual">
      <formula>0</formula>
    </cfRule>
  </conditionalFormatting>
  <conditionalFormatting sqref="A11:B12">
    <cfRule type="expression" dxfId="7" priority="4">
      <formula>LEN(TRIM(A11))=0</formula>
    </cfRule>
  </conditionalFormatting>
  <conditionalFormatting sqref="C18 A11:B12">
    <cfRule type="notContainsText" dxfId="6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Izaquiel</vt:lpstr>
      <vt:lpstr>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Microsoft</cp:lastModifiedBy>
  <cp:revision>6</cp:revision>
  <dcterms:created xsi:type="dcterms:W3CDTF">2016-09-14T11:24:14Z</dcterms:created>
  <dcterms:modified xsi:type="dcterms:W3CDTF">2017-03-13T23:51:45Z</dcterms:modified>
  <dc:language>pt-BR</dc:language>
</cp:coreProperties>
</file>