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79\Documents\GitHub\ElfMillor_2\2月作品展示会の企画書・コスト表\"/>
    </mc:Choice>
  </mc:AlternateContent>
  <xr:revisionPtr revIDLastSave="0" documentId="13_ncr:1_{5900BAB5-9A64-4322-B60E-9DCD08B753C2}" xr6:coauthVersionLast="47" xr6:coauthVersionMax="47" xr10:uidLastSave="{00000000-0000-0000-0000-000000000000}"/>
  <bookViews>
    <workbookView xWindow="6480" yWindow="2205" windowWidth="19680" windowHeight="13035" activeTab="1" xr2:uid="{00000000-000D-0000-FFFF-FFFF00000000}"/>
  </bookViews>
  <sheets>
    <sheet name="概要" sheetId="5" r:id="rId1"/>
    <sheet name="作業工数見積もり" sheetId="4" r:id="rId2"/>
    <sheet name="1125元データ" sheetId="1" r:id="rId3"/>
  </sheets>
  <definedNames>
    <definedName name="_xlnm._FilterDatabase" localSheetId="1" hidden="1">作業工数見積もり!$B$2:$H$69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C11" i="5"/>
  <c r="D11" i="5" s="1"/>
  <c r="C10" i="5"/>
  <c r="D10" i="5" s="1"/>
  <c r="C9" i="5"/>
  <c r="D9" i="5" s="1"/>
  <c r="C6" i="5"/>
  <c r="C4" i="5" s="1"/>
  <c r="C5" i="5"/>
  <c r="C3" i="5"/>
  <c r="C2" i="5"/>
  <c r="D4" i="5" l="1"/>
  <c r="E11" i="5"/>
  <c r="E9" i="5"/>
  <c r="E10" i="5"/>
</calcChain>
</file>

<file path=xl/sharedStrings.xml><?xml version="1.0" encoding="utf-8"?>
<sst xmlns="http://schemas.openxmlformats.org/spreadsheetml/2006/main" count="615" uniqueCount="190">
  <si>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</si>
  <si>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</si>
  <si>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</si>
  <si>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</si>
  <si>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</si>
  <si>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</si>
  <si>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</si>
  <si>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</si>
  <si>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</si>
  <si>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</si>
  <si>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</si>
  <si>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</si>
  <si>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</si>
  <si>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</si>
  <si>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</si>
  <si>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</si>
  <si>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</si>
  <si>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</si>
  <si>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</si>
  <si>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</si>
  <si>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</si>
  <si>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</si>
  <si>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</si>
  <si>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</si>
  <si>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</si>
  <si>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</si>
  <si>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</si>
  <si>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</si>
  <si>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</si>
  <si>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</si>
  <si>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</si>
  <si>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</si>
  <si>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</si>
  <si>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</si>
  <si>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</si>
  <si>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</si>
  <si>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</si>
  <si>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ショット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</si>
  <si>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</si>
  <si>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</si>
  <si>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</si>
  <si>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</si>
  <si>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</si>
  <si>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・地を這うエネミー2種</t>
    <rPh sb="1" eb="2">
      <t>チ</t>
    </rPh>
    <rPh sb="3" eb="4">
      <t>ハ</t>
    </rPh>
    <rPh sb="10" eb="11">
      <t>シュ</t>
    </rPh>
    <phoneticPr fontId="1"/>
  </si>
  <si>
    <t>　―　攻撃</t>
    <rPh sb="3" eb="5">
      <t>コウゲキ</t>
    </rPh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</si>
  <si>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</si>
  <si>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</si>
  <si>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</si>
  <si>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・マップ</t>
    <phoneticPr fontId="1"/>
  </si>
  <si>
    <t>　－　マップスクロール(生成)</t>
    <rPh sb="12" eb="14">
      <t>セイセイ</t>
    </rPh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</si>
  <si>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</si>
  <si>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</si>
  <si>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</si>
  <si>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</si>
  <si>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</si>
  <si>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</si>
  <si>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</si>
  <si>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</si>
  <si>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</si>
  <si>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</si>
  <si>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</si>
  <si>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</si>
  <si>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</si>
  <si>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</si>
  <si>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</si>
  <si>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</si>
  <si>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</si>
  <si>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</si>
  <si>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</si>
  <si>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</si>
  <si>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</si>
  <si>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</si>
  <si>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</si>
  <si>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</si>
  <si>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・飛行エネミー2種</t>
    <rPh sb="1" eb="3">
      <t>ヒコウ</t>
    </rPh>
    <rPh sb="8" eb="9">
      <t>シュ</t>
    </rPh>
    <phoneticPr fontId="1"/>
  </si>
  <si>
    <t>・イベント部屋</t>
    <rPh sb="5" eb="7">
      <t>ヘヤ</t>
    </rPh>
    <phoneticPr fontId="1"/>
  </si>
  <si>
    <t>　―　扉</t>
    <rPh sb="3" eb="4">
      <t>トビラ</t>
    </rPh>
    <phoneticPr fontId="1"/>
  </si>
  <si>
    <t>　―　イベント1</t>
    <phoneticPr fontId="1"/>
  </si>
  <si>
    <t>　―　イベント2</t>
    <phoneticPr fontId="1"/>
  </si>
  <si>
    <t>　―　イベント3</t>
    <phoneticPr fontId="1"/>
  </si>
  <si>
    <t>・ハート(コイン的な奴)</t>
    <rPh sb="8" eb="9">
      <t>テキ</t>
    </rPh>
    <rPh sb="10" eb="11">
      <t>ヤツ</t>
    </rPh>
    <phoneticPr fontId="1"/>
  </si>
  <si>
    <t>　―　ドロップ</t>
    <phoneticPr fontId="1"/>
  </si>
  <si>
    <t>　―　拾う</t>
    <rPh sb="3" eb="4">
      <t>ヒロ</t>
    </rPh>
    <phoneticPr fontId="1"/>
  </si>
  <si>
    <t>　―　使用</t>
    <rPh sb="3" eb="5">
      <t>シヨウ</t>
    </rPh>
    <phoneticPr fontId="1"/>
  </si>
  <si>
    <t>・アイテム</t>
    <phoneticPr fontId="1"/>
  </si>
  <si>
    <t>　―　回復</t>
    <rPh sb="3" eb="5">
      <t>カイフク</t>
    </rPh>
    <phoneticPr fontId="1"/>
  </si>
  <si>
    <t>　―　攻撃力アップ</t>
    <rPh sb="3" eb="6">
      <t>コウゲキリョク</t>
    </rPh>
    <phoneticPr fontId="1"/>
  </si>
  <si>
    <t>　―　しゃがみ</t>
    <phoneticPr fontId="1"/>
  </si>
  <si>
    <t>・ボス</t>
    <phoneticPr fontId="1"/>
  </si>
  <si>
    <t>完了</t>
    <rPh sb="0" eb="2">
      <t>カンリョウ</t>
    </rPh>
    <phoneticPr fontId="1"/>
  </si>
  <si>
    <t>優先度</t>
    <rPh sb="0" eb="3">
      <t>ユウセンド</t>
    </rPh>
    <phoneticPr fontId="1"/>
  </si>
  <si>
    <t>S</t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</si>
  <si>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</si>
  <si>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</si>
  <si>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</si>
  <si>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</si>
  <si>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</si>
  <si>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A</t>
  </si>
  <si>
    <t>B</t>
  </si>
  <si>
    <t>バージョン</t>
    <phoneticPr fontId="1"/>
  </si>
  <si>
    <t>α</t>
  </si>
  <si>
    <t>プロト</t>
  </si>
  <si>
    <t>β</t>
  </si>
  <si>
    <t>マスター</t>
  </si>
  <si>
    <t>概要</t>
    <rPh sb="0" eb="2">
      <t>ガイヨウ</t>
    </rPh>
    <phoneticPr fontId="1"/>
  </si>
  <si>
    <t>詳細</t>
    <rPh sb="0" eb="2">
      <t>ショウサイ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</si>
  <si>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</si>
  <si>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</si>
  <si>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</si>
  <si>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</si>
  <si>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</si>
  <si>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</si>
  <si>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</t>
    <phoneticPr fontId="1"/>
  </si>
  <si>
    <t>弾</t>
    <rPh sb="0" eb="1">
      <t>タマ</t>
    </rPh>
    <phoneticPr fontId="1"/>
  </si>
  <si>
    <t>球と球の当たり判定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</si>
  <si>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</si>
  <si>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</si>
  <si>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</si>
  <si>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</si>
  <si>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</si>
  <si>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</si>
  <si>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地を這うエネミー2種</t>
    <rPh sb="0" eb="1">
      <t>チ</t>
    </rPh>
    <rPh sb="2" eb="3">
      <t>ハ</t>
    </rPh>
    <rPh sb="9" eb="10">
      <t>シュ</t>
    </rPh>
    <phoneticPr fontId="1"/>
  </si>
  <si>
    <t>飛行エネミー2種</t>
    <rPh sb="0" eb="2">
      <t>ヒコウ</t>
    </rPh>
    <rPh sb="7" eb="8">
      <t>シュ</t>
    </rPh>
    <phoneticPr fontId="1"/>
  </si>
  <si>
    <t>ボス</t>
  </si>
  <si>
    <t>ハート(コイン的な奴)</t>
    <rPh sb="7" eb="8">
      <t>テキ</t>
    </rPh>
    <rPh sb="9" eb="10">
      <t>ヤツ</t>
    </rPh>
    <phoneticPr fontId="1"/>
  </si>
  <si>
    <t>アイテム</t>
  </si>
  <si>
    <t>イベント部屋</t>
    <rPh sb="4" eb="6">
      <t>ヘヤ</t>
    </rPh>
    <phoneticPr fontId="1"/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</si>
  <si>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</si>
  <si>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</si>
  <si>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</si>
  <si>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</si>
  <si>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</si>
  <si>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ショット</t>
  </si>
  <si>
    <t>被弾</t>
    <rPh sb="0" eb="2">
      <t>ヒダン</t>
    </rPh>
    <phoneticPr fontId="1"/>
  </si>
  <si>
    <t>死亡</t>
    <rPh sb="0" eb="2">
      <t>シボウ</t>
    </rPh>
    <phoneticPr fontId="1"/>
  </si>
  <si>
    <t>マップスクロール(生成)</t>
    <rPh sb="9" eb="11">
      <t>セイセイ</t>
    </rPh>
    <phoneticPr fontId="1"/>
  </si>
  <si>
    <t>マップ設計</t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</si>
  <si>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</si>
  <si>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</si>
  <si>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</si>
  <si>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</si>
  <si>
    <t>待機</t>
    <rPh sb="0" eb="2">
      <t>タイキ</t>
    </rPh>
    <phoneticPr fontId="1"/>
  </si>
  <si>
    <t>しゃがみ</t>
  </si>
  <si>
    <t>移動</t>
  </si>
  <si>
    <t>ジャンプ</t>
  </si>
  <si>
    <t>空中</t>
    <rPh sb="0" eb="2">
      <t>クウチュウ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</si>
  <si>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</si>
  <si>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</si>
  <si>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AI</t>
  </si>
  <si>
    <t>死亡演出</t>
    <rPh sb="0" eb="4">
      <t>シボウエンシュツ</t>
    </rPh>
    <phoneticPr fontId="1"/>
  </si>
  <si>
    <t>ドロップ</t>
  </si>
  <si>
    <t>拾う</t>
    <rPh sb="0" eb="1">
      <t>ヒロ</t>
    </rPh>
    <phoneticPr fontId="1"/>
  </si>
  <si>
    <t>使用</t>
    <rPh sb="0" eb="2">
      <t>シヨウ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</si>
  <si>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</si>
  <si>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</si>
  <si>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扉</t>
    <rPh sb="0" eb="1">
      <t>トビラ</t>
    </rPh>
    <phoneticPr fontId="1"/>
  </si>
  <si>
    <t>イベント1</t>
  </si>
  <si>
    <t>イベント2</t>
  </si>
  <si>
    <t>イベント3</t>
  </si>
  <si>
    <t>配置データの保存</t>
  </si>
  <si>
    <t>配置データの読み込み</t>
  </si>
  <si>
    <t>マップ実装</t>
  </si>
  <si>
    <t>BGM再生</t>
  </si>
  <si>
    <t>SE再生</t>
  </si>
  <si>
    <t>音量調整の処理</t>
  </si>
  <si>
    <t>音実装</t>
  </si>
  <si>
    <t>タイトル画面</t>
  </si>
  <si>
    <t>ゲーム画面</t>
  </si>
  <si>
    <t>オプション画面</t>
  </si>
  <si>
    <t>カーソル移動</t>
  </si>
  <si>
    <t>決定処理</t>
  </si>
  <si>
    <t>画面遷移</t>
  </si>
  <si>
    <t>プレイヤー操作</t>
  </si>
  <si>
    <t>エフェクト再生</t>
  </si>
  <si>
    <t>エフェクト停止</t>
  </si>
  <si>
    <t>座標回転と拡大</t>
  </si>
  <si>
    <t>エフェクト実装</t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</si>
  <si>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</si>
  <si>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</si>
  <si>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</si>
  <si>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</si>
  <si>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</si>
  <si>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</si>
  <si>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実工数</t>
    <rPh sb="0" eb="3">
      <t>ジツコウスウ</t>
    </rPh>
    <phoneticPr fontId="1"/>
  </si>
  <si>
    <t>完了</t>
  </si>
  <si>
    <t>ステータス</t>
    <phoneticPr fontId="1"/>
  </si>
  <si>
    <t>作業中</t>
  </si>
  <si>
    <t>未着手</t>
  </si>
  <si>
    <t>プレイヤー</t>
    <phoneticPr fontId="1"/>
  </si>
  <si>
    <t>入手</t>
    <rPh sb="0" eb="2">
      <t>ニュウシュ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</si>
</sst>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4" borderId="2" xfId="0" applyFill="1" applyBorder="1"/>
    <xf numFmtId="0" fontId="2" fillId="2" borderId="4" xfId="0" applyFont="1" applyFill="1" applyBorder="1"/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Fill="1" applyBorder="1"/>
    <xf numFmtId="0" fontId="0" fillId="0" borderId="6" xfId="0" applyFill="1" applyBorder="1"/>
    <xf numFmtId="0" fontId="3" fillId="0" borderId="6" xfId="0" applyFont="1" applyFill="1" applyBorder="1"/>
    <xf numFmtId="0" fontId="0" fillId="0" borderId="7" xfId="0" applyFill="1" applyBorder="1"/>
    <xf numFmtId="0" fontId="0" fillId="11" borderId="5" xfId="0" applyFill="1" applyBorder="1"/>
    <xf numFmtId="0" fontId="0" fillId="11" borderId="3" xfId="0" applyFill="1" applyBorder="1"/>
    <xf numFmtId="0" fontId="0" fillId="0" borderId="0" xfId="0" applyFill="1"/>
    <xf numFmtId="56" fontId="0" fillId="0" borderId="0" xfId="0" applyNumberFormat="1" applyFill="1"/>
    <xf numFmtId="0" fontId="0" fillId="0" borderId="0" xfId="0" applyFill="1" applyBorder="1"/>
    <xf numFmtId="176" fontId="0" fillId="0" borderId="0" xfId="0" applyNumberFormat="1" applyFill="1" applyBorder="1"/>
    <xf numFmtId="177" fontId="0" fillId="0" borderId="0" xfId="0" applyNumberFormat="1" applyFill="1" applyBorder="1"/>
    <xf numFmtId="56" fontId="0" fillId="0" borderId="0" xfId="0" applyNumberFormat="1" applyFill="1" applyBorder="1"/>
    <xf numFmtId="0" fontId="0" fillId="0" borderId="3" xfId="0" applyFill="1" applyBorder="1"/>
    <xf numFmtId="0" fontId="4" fillId="0" borderId="0" xfId="0" applyFont="1"/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3" xfId="0" applyFont="1" applyFill="1" applyBorder="1"/>
    <xf numFmtId="0" fontId="6" fillId="0" borderId="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3" xfId="0" applyFont="1" applyFill="1" applyBorder="1"/>
    <xf numFmtId="0" fontId="5" fillId="14" borderId="5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3200-7C3C-469E-8C20-288262D2BE6B}">
  <dimension ref="B2:E23"/>
  <sheetViews>
    <sheetView workbookViewId="0">
      <selection activeCell="C11" sqref="C11"/>
    </sheetView>
  </sheetViews>
  <sheetFormatPr defaultRowHeight="18.75"/>
  <cols>
    <col min="2" max="2" width="20.875" customWidth="1"/>
    <col min="3" max="3" width="13.125" customWidth="1"/>
    <col min="4" max="4" width="20.5" customWidth="1"/>
  </cols>
  <sheetData>
    <row r="2" spans="2:5">
      <c r="B2" s="7" t="s">
        <v>5</v>
      </c>
      <c r="C2">
        <f>SUM('1125元データ'!E3:E84)</f>
        <v>118.5</v>
      </c>
    </row>
    <row r="3" spans="2:5">
      <c r="B3" s="8" t="s">
        <v>7</v>
      </c>
      <c r="C3">
        <f>SUMIF('1125元データ'!G3:G84,"完了",'1125元データ'!E3:E84)</f>
        <v>6</v>
      </c>
      <c r="D3" t="s">
        <v>8</v>
      </c>
    </row>
    <row r="4" spans="2:5">
      <c r="B4" s="9" t="s">
        <v>10</v>
      </c>
      <c r="C4" s="2">
        <f ca="1">NETWORKDAYS(C5,C6)</f>
        <v>32</v>
      </c>
      <c r="D4" s="3">
        <f ca="1" xml:space="preserve"> C3 / C4</f>
        <v>0.1875</v>
      </c>
    </row>
    <row r="5" spans="2:5">
      <c r="B5" s="10" t="s">
        <v>12</v>
      </c>
      <c r="C5" s="1">
        <f>DATE(2024,11,1)</f>
        <v>45597</v>
      </c>
    </row>
    <row r="6" spans="2:5">
      <c r="B6" s="11" t="s">
        <v>14</v>
      </c>
      <c r="C6" s="1">
        <f ca="1">TODAY()</f>
        <v>45642</v>
      </c>
    </row>
    <row r="8" spans="2:5">
      <c r="D8" t="s">
        <v>17</v>
      </c>
      <c r="E8" t="s">
        <v>18</v>
      </c>
    </row>
    <row r="9" spans="2:5">
      <c r="B9" s="7" t="s">
        <v>20</v>
      </c>
      <c r="C9" s="1">
        <f>DATE(2024,12,31)</f>
        <v>45657</v>
      </c>
      <c r="D9" s="2">
        <f ca="1">NETWORKDAYS(TODAY(),C9)</f>
        <v>12</v>
      </c>
      <c r="E9" s="3">
        <f ca="1">($C$2 - $C$3) / D9</f>
        <v>9.375</v>
      </c>
    </row>
    <row r="10" spans="2:5">
      <c r="B10" s="13" t="s">
        <v>22</v>
      </c>
      <c r="C10" s="1">
        <f>DATE(2025,1,17)</f>
        <v>45674</v>
      </c>
      <c r="D10" s="2">
        <f ca="1">NETWORKDAYS(TODAY(),C10)</f>
        <v>25</v>
      </c>
      <c r="E10" s="3">
        <f ca="1">($C$2 - $C$3) / D10</f>
        <v>4.5</v>
      </c>
    </row>
    <row r="11" spans="2:5">
      <c r="B11" s="9" t="s">
        <v>24</v>
      </c>
      <c r="C11" s="1">
        <f>DATE(2025,2,3)</f>
        <v>45691</v>
      </c>
      <c r="D11" s="2">
        <f ca="1">NETWORKDAYS(TODAY(),C11)</f>
        <v>36</v>
      </c>
      <c r="E11" s="3">
        <f ca="1">($C$2 - $C$3) / D11</f>
        <v>3.125</v>
      </c>
    </row>
    <row r="13" spans="2:5">
      <c r="B13" s="35" t="s">
        <v>92</v>
      </c>
    </row>
    <row r="14" spans="2:5">
      <c r="B14" t="s">
        <v>93</v>
      </c>
    </row>
    <row r="15" spans="2:5">
      <c r="B15" t="s">
        <v>94</v>
      </c>
    </row>
    <row r="16" spans="2:5">
      <c r="B16" t="s">
        <v>95</v>
      </c>
    </row>
    <row r="17" spans="2:2">
      <c r="B17" t="s">
        <v>96</v>
      </c>
    </row>
    <row r="19" spans="2:2">
      <c r="B19" s="34" t="s">
        <v>177</v>
      </c>
    </row>
    <row r="20" spans="2:2">
      <c r="B20" t="s">
        <v>178</v>
      </c>
    </row>
    <row r="21" spans="2:2">
      <c r="B21" t="s">
        <v>179</v>
      </c>
    </row>
    <row r="22" spans="2:2">
      <c r="B22" t="s">
        <v>180</v>
      </c>
    </row>
    <row r="23" spans="2:2">
      <c r="B23" t="s">
        <v>182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F557-FDAE-4A8E-9AB4-DA4434728AF6}">
  <dimension ref="B2:M69"/>
  <sheetViews>
    <sheetView tabSelected="1" zoomScaleNormal="100" workbookViewId="0">
      <selection activeCell="D14" sqref="D14"/>
    </sheetView>
  </sheetViews>
  <sheetFormatPr defaultRowHeight="18.75"/>
  <cols>
    <col min="1" max="1" width="6.75" style="27" customWidth="1"/>
    <col min="2" max="3" width="24.625" style="27" customWidth="1"/>
    <col min="4" max="4" width="12.625" style="36" customWidth="1"/>
    <col min="5" max="5" width="15.375" style="36" customWidth="1"/>
    <col min="6" max="6" width="17.875" style="36" customWidth="1"/>
    <col min="7" max="7" width="12.125" style="36" customWidth="1"/>
    <col min="8" max="8" width="16.5" style="36" customWidth="1"/>
    <col min="9" max="12" width="9.125" style="27" customWidth="1"/>
    <col min="13" max="13" width="9" style="27" customWidth="1"/>
    <col min="14" max="16384" width="9" style="27"/>
  </cols>
  <sheetData>
    <row r="2" spans="2:13">
      <c r="B2" s="49" t="s">
        <v>104</v>
      </c>
      <c r="C2" s="49" t="s">
        <v>105</v>
      </c>
      <c r="D2" s="51" t="s">
        <v>90</v>
      </c>
      <c r="E2" s="52" t="s">
        <v>99</v>
      </c>
      <c r="F2" s="41" t="s">
        <v>181</v>
      </c>
      <c r="G2" s="43" t="s">
        <v>183</v>
      </c>
      <c r="H2" s="53" t="s">
        <v>185</v>
      </c>
      <c r="J2" s="29">
        <f>SUBTOTAL(9,F3:F69)</f>
        <v>56.5</v>
      </c>
      <c r="K2" s="29"/>
      <c r="L2" s="29"/>
      <c r="M2" s="29"/>
    </row>
    <row r="3" spans="2:13">
      <c r="B3" s="50" t="s">
        <v>115</v>
      </c>
      <c r="C3" s="33"/>
      <c r="D3" s="37" t="s">
        <v>91</v>
      </c>
      <c r="E3" s="39" t="s">
        <v>101</v>
      </c>
      <c r="F3" s="42">
        <v>2</v>
      </c>
      <c r="G3" s="44"/>
      <c r="H3" s="40" t="s">
        <v>186</v>
      </c>
      <c r="J3" s="29"/>
      <c r="K3" s="29"/>
      <c r="L3" s="29"/>
      <c r="M3" s="29"/>
    </row>
    <row r="4" spans="2:13">
      <c r="B4" s="50" t="s">
        <v>116</v>
      </c>
      <c r="C4" s="33"/>
      <c r="D4" s="37" t="s">
        <v>91</v>
      </c>
      <c r="E4" s="37" t="s">
        <v>101</v>
      </c>
      <c r="F4" s="42">
        <v>2</v>
      </c>
      <c r="G4" s="44"/>
      <c r="H4" s="40" t="s">
        <v>186</v>
      </c>
      <c r="J4" s="29"/>
      <c r="K4" s="30"/>
      <c r="L4" s="31"/>
      <c r="M4" s="29"/>
    </row>
    <row r="5" spans="2:13">
      <c r="B5" s="50" t="s">
        <v>117</v>
      </c>
      <c r="C5" s="33" t="s">
        <v>106</v>
      </c>
      <c r="D5" s="37" t="s">
        <v>98</v>
      </c>
      <c r="E5" s="37" t="s">
        <v>100</v>
      </c>
      <c r="F5" s="42">
        <v>0.25</v>
      </c>
      <c r="G5" s="44"/>
      <c r="H5" s="40" t="s">
        <v>187</v>
      </c>
      <c r="J5" s="29"/>
      <c r="K5" s="32"/>
      <c r="L5" s="29"/>
      <c r="M5" s="29"/>
    </row>
    <row r="6" spans="2:13">
      <c r="B6" s="50" t="s">
        <v>117</v>
      </c>
      <c r="C6" s="33" t="s">
        <v>107</v>
      </c>
      <c r="D6" s="37" t="s">
        <v>98</v>
      </c>
      <c r="E6" s="37" t="s">
        <v>100</v>
      </c>
      <c r="F6" s="42">
        <v>0.25</v>
      </c>
      <c r="G6" s="44"/>
      <c r="H6" s="40" t="s">
        <v>187</v>
      </c>
      <c r="J6" s="29"/>
      <c r="K6" s="29"/>
      <c r="L6" s="29"/>
      <c r="M6" s="29"/>
    </row>
    <row r="7" spans="2:13">
      <c r="B7" s="50" t="s">
        <v>117</v>
      </c>
      <c r="C7" s="33" t="s">
        <v>108</v>
      </c>
      <c r="D7" s="37" t="s">
        <v>98</v>
      </c>
      <c r="E7" s="37" t="s">
        <v>100</v>
      </c>
      <c r="F7" s="42">
        <v>0.25</v>
      </c>
      <c r="G7" s="44"/>
      <c r="H7" s="40" t="s">
        <v>187</v>
      </c>
      <c r="J7" s="29"/>
      <c r="K7" s="29"/>
      <c r="L7" s="29"/>
      <c r="M7" s="29"/>
    </row>
    <row r="8" spans="2:13">
      <c r="B8" s="50" t="s">
        <v>117</v>
      </c>
      <c r="C8" s="33" t="s">
        <v>109</v>
      </c>
      <c r="D8" s="37" t="s">
        <v>97</v>
      </c>
      <c r="E8" s="37" t="s">
        <v>100</v>
      </c>
      <c r="F8" s="42">
        <v>0.5</v>
      </c>
      <c r="G8" s="44"/>
      <c r="H8" s="40" t="s">
        <v>184</v>
      </c>
      <c r="J8" s="29"/>
      <c r="K8" s="32"/>
      <c r="L8" s="30"/>
      <c r="M8" s="31"/>
    </row>
    <row r="9" spans="2:13">
      <c r="B9" s="50" t="s">
        <v>117</v>
      </c>
      <c r="C9" s="33" t="s">
        <v>111</v>
      </c>
      <c r="D9" s="37" t="s">
        <v>98</v>
      </c>
      <c r="E9" s="37" t="s">
        <v>100</v>
      </c>
      <c r="F9" s="42">
        <v>0.25</v>
      </c>
      <c r="G9" s="44"/>
      <c r="H9" s="40" t="s">
        <v>187</v>
      </c>
      <c r="J9" s="29"/>
      <c r="K9" s="32"/>
      <c r="L9" s="30"/>
      <c r="M9" s="31"/>
    </row>
    <row r="10" spans="2:13">
      <c r="B10" s="50" t="s">
        <v>117</v>
      </c>
      <c r="C10" s="33" t="s">
        <v>112</v>
      </c>
      <c r="D10" s="37" t="s">
        <v>97</v>
      </c>
      <c r="E10" s="37" t="s">
        <v>100</v>
      </c>
      <c r="F10" s="42">
        <v>0.25</v>
      </c>
      <c r="G10" s="44"/>
      <c r="H10" s="40" t="s">
        <v>89</v>
      </c>
      <c r="J10" s="29"/>
      <c r="K10" s="32"/>
      <c r="L10" s="30"/>
      <c r="M10" s="31"/>
    </row>
    <row r="11" spans="2:13">
      <c r="B11" s="50" t="s">
        <v>117</v>
      </c>
      <c r="C11" s="33" t="s">
        <v>113</v>
      </c>
      <c r="D11" s="37" t="s">
        <v>97</v>
      </c>
      <c r="E11" s="37" t="s">
        <v>100</v>
      </c>
      <c r="F11" s="42">
        <v>0.5</v>
      </c>
      <c r="G11" s="44"/>
      <c r="H11" s="40" t="s">
        <v>186</v>
      </c>
      <c r="J11" s="29"/>
      <c r="K11" s="29"/>
      <c r="L11" s="29"/>
      <c r="M11" s="29"/>
    </row>
    <row r="12" spans="2:13">
      <c r="B12" s="50" t="s">
        <v>118</v>
      </c>
      <c r="C12" s="45" t="s">
        <v>114</v>
      </c>
      <c r="D12" s="46" t="s">
        <v>91</v>
      </c>
      <c r="E12" s="46" t="s">
        <v>101</v>
      </c>
      <c r="F12" s="47">
        <v>0.5</v>
      </c>
      <c r="G12" s="48"/>
      <c r="H12" s="48" t="s">
        <v>186</v>
      </c>
      <c r="J12" s="29"/>
      <c r="K12" s="29"/>
      <c r="L12" s="29"/>
      <c r="M12" s="29"/>
    </row>
    <row r="13" spans="2:13">
      <c r="B13" s="50" t="s">
        <v>118</v>
      </c>
      <c r="C13" s="45" t="s">
        <v>137</v>
      </c>
      <c r="D13" s="46" t="s">
        <v>91</v>
      </c>
      <c r="E13" s="46" t="s">
        <v>101</v>
      </c>
      <c r="F13" s="47">
        <v>0.75</v>
      </c>
      <c r="G13" s="48"/>
      <c r="H13" s="48" t="s">
        <v>186</v>
      </c>
      <c r="J13" s="29"/>
      <c r="K13" s="29"/>
      <c r="L13" s="29"/>
      <c r="M13" s="29"/>
    </row>
    <row r="14" spans="2:13">
      <c r="B14" s="50" t="s">
        <v>118</v>
      </c>
      <c r="C14" s="45" t="s">
        <v>138</v>
      </c>
      <c r="D14" s="46" t="s">
        <v>91</v>
      </c>
      <c r="E14" s="46" t="s">
        <v>101</v>
      </c>
      <c r="F14" s="47">
        <v>1</v>
      </c>
      <c r="G14" s="48"/>
      <c r="H14" s="48" t="s">
        <v>186</v>
      </c>
    </row>
    <row r="15" spans="2:13">
      <c r="B15" s="50" t="s">
        <v>118</v>
      </c>
      <c r="C15" s="45" t="s">
        <v>139</v>
      </c>
      <c r="D15" s="46"/>
      <c r="E15" s="46"/>
      <c r="F15" s="47"/>
      <c r="G15" s="48"/>
      <c r="H15" s="48"/>
    </row>
    <row r="16" spans="2:13">
      <c r="B16" s="50" t="s">
        <v>188</v>
      </c>
      <c r="C16" s="45" t="s">
        <v>140</v>
      </c>
      <c r="D16" s="46" t="s">
        <v>91</v>
      </c>
      <c r="E16" s="46" t="s">
        <v>101</v>
      </c>
      <c r="F16" s="47">
        <v>0.25</v>
      </c>
      <c r="G16" s="48"/>
      <c r="H16" s="48" t="s">
        <v>184</v>
      </c>
    </row>
    <row r="17" spans="2:8">
      <c r="B17" s="50" t="s">
        <v>119</v>
      </c>
      <c r="C17" s="45" t="s">
        <v>141</v>
      </c>
      <c r="D17" s="46" t="s">
        <v>91</v>
      </c>
      <c r="E17" s="46" t="s">
        <v>101</v>
      </c>
      <c r="F17" s="47">
        <v>0.5</v>
      </c>
      <c r="G17" s="48"/>
      <c r="H17" s="48" t="s">
        <v>89</v>
      </c>
    </row>
    <row r="18" spans="2:8">
      <c r="B18" s="50" t="s">
        <v>119</v>
      </c>
      <c r="C18" s="33" t="s">
        <v>142</v>
      </c>
      <c r="D18" s="37" t="s">
        <v>98</v>
      </c>
      <c r="E18" s="37" t="s">
        <v>100</v>
      </c>
      <c r="F18" s="42">
        <v>0.75</v>
      </c>
      <c r="G18" s="40"/>
      <c r="H18" s="40" t="s">
        <v>187</v>
      </c>
    </row>
    <row r="19" spans="2:8">
      <c r="B19" s="50" t="s">
        <v>119</v>
      </c>
      <c r="C19" s="45" t="s">
        <v>143</v>
      </c>
      <c r="D19" s="46" t="s">
        <v>91</v>
      </c>
      <c r="E19" s="46" t="s">
        <v>101</v>
      </c>
      <c r="F19" s="47">
        <v>0.25</v>
      </c>
      <c r="G19" s="48"/>
      <c r="H19" s="48" t="s">
        <v>89</v>
      </c>
    </row>
    <row r="20" spans="2:8">
      <c r="B20" s="50" t="s">
        <v>119</v>
      </c>
      <c r="C20" s="45" t="s">
        <v>144</v>
      </c>
      <c r="D20" s="46" t="s">
        <v>91</v>
      </c>
      <c r="E20" s="46" t="s">
        <v>101</v>
      </c>
      <c r="F20" s="47">
        <v>0.5</v>
      </c>
      <c r="G20" s="48"/>
      <c r="H20" s="48" t="s">
        <v>89</v>
      </c>
    </row>
    <row r="21" spans="2:8">
      <c r="B21" s="50" t="s">
        <v>119</v>
      </c>
      <c r="C21" s="45" t="s">
        <v>145</v>
      </c>
      <c r="D21" s="46" t="s">
        <v>91</v>
      </c>
      <c r="E21" s="46" t="s">
        <v>101</v>
      </c>
      <c r="F21" s="47">
        <v>0.75</v>
      </c>
      <c r="G21" s="48"/>
      <c r="H21" s="48" t="s">
        <v>184</v>
      </c>
    </row>
    <row r="22" spans="2:8">
      <c r="B22" s="50" t="s">
        <v>119</v>
      </c>
      <c r="C22" s="45" t="s">
        <v>132</v>
      </c>
      <c r="D22" s="46" t="s">
        <v>91</v>
      </c>
      <c r="E22" s="46" t="s">
        <v>101</v>
      </c>
      <c r="F22" s="47">
        <v>0.5</v>
      </c>
      <c r="G22" s="48"/>
      <c r="H22" s="48" t="s">
        <v>89</v>
      </c>
    </row>
    <row r="23" spans="2:8">
      <c r="B23" s="50" t="s">
        <v>119</v>
      </c>
      <c r="C23" s="45" t="s">
        <v>133</v>
      </c>
      <c r="D23" s="46" t="s">
        <v>91</v>
      </c>
      <c r="E23" s="46" t="s">
        <v>101</v>
      </c>
      <c r="F23" s="47">
        <v>0.5</v>
      </c>
      <c r="G23" s="48"/>
      <c r="H23" s="48" t="s">
        <v>187</v>
      </c>
    </row>
    <row r="24" spans="2:8">
      <c r="B24" s="50" t="s">
        <v>119</v>
      </c>
      <c r="C24" s="45" t="s">
        <v>134</v>
      </c>
      <c r="D24" s="46" t="s">
        <v>91</v>
      </c>
      <c r="E24" s="46" t="s">
        <v>101</v>
      </c>
      <c r="F24" s="47">
        <v>0.5</v>
      </c>
      <c r="G24" s="48"/>
      <c r="H24" s="48" t="s">
        <v>187</v>
      </c>
    </row>
    <row r="25" spans="2:8">
      <c r="B25" s="50" t="s">
        <v>120</v>
      </c>
      <c r="C25" s="45" t="s">
        <v>140</v>
      </c>
      <c r="D25" s="46" t="s">
        <v>91</v>
      </c>
      <c r="E25" s="46" t="s">
        <v>101</v>
      </c>
      <c r="F25" s="47">
        <v>0.25</v>
      </c>
      <c r="G25" s="48"/>
      <c r="H25" s="48" t="s">
        <v>187</v>
      </c>
    </row>
    <row r="26" spans="2:8">
      <c r="B26" s="50" t="s">
        <v>120</v>
      </c>
      <c r="C26" s="45" t="s">
        <v>141</v>
      </c>
      <c r="D26" s="46" t="s">
        <v>91</v>
      </c>
      <c r="E26" s="46" t="s">
        <v>101</v>
      </c>
      <c r="F26" s="47">
        <v>0.5</v>
      </c>
      <c r="G26" s="48"/>
      <c r="H26" s="48" t="s">
        <v>187</v>
      </c>
    </row>
    <row r="27" spans="2:8">
      <c r="B27" s="50" t="s">
        <v>120</v>
      </c>
      <c r="C27" s="33" t="s">
        <v>146</v>
      </c>
      <c r="D27" s="37" t="s">
        <v>97</v>
      </c>
      <c r="E27" s="37" t="s">
        <v>100</v>
      </c>
      <c r="F27" s="42">
        <v>1</v>
      </c>
      <c r="G27" s="40"/>
      <c r="H27" s="40" t="s">
        <v>187</v>
      </c>
    </row>
    <row r="28" spans="2:8">
      <c r="B28" s="50" t="s">
        <v>120</v>
      </c>
      <c r="C28" s="45" t="s">
        <v>134</v>
      </c>
      <c r="D28" s="46" t="s">
        <v>91</v>
      </c>
      <c r="E28" s="46" t="s">
        <v>101</v>
      </c>
      <c r="F28" s="47">
        <v>0.5</v>
      </c>
      <c r="G28" s="48"/>
      <c r="H28" s="48" t="s">
        <v>187</v>
      </c>
    </row>
    <row r="29" spans="2:8">
      <c r="B29" s="50" t="s">
        <v>121</v>
      </c>
      <c r="C29" s="45" t="s">
        <v>143</v>
      </c>
      <c r="D29" s="46" t="s">
        <v>91</v>
      </c>
      <c r="E29" s="46" t="s">
        <v>100</v>
      </c>
      <c r="F29" s="47">
        <v>0.25</v>
      </c>
      <c r="G29" s="48"/>
      <c r="H29" s="48" t="s">
        <v>187</v>
      </c>
    </row>
    <row r="30" spans="2:8">
      <c r="B30" s="50" t="s">
        <v>121</v>
      </c>
      <c r="C30" s="45" t="s">
        <v>147</v>
      </c>
      <c r="D30" s="46" t="s">
        <v>91</v>
      </c>
      <c r="E30" s="46" t="s">
        <v>100</v>
      </c>
      <c r="F30" s="47">
        <v>1</v>
      </c>
      <c r="G30" s="48"/>
      <c r="H30" s="48" t="s">
        <v>187</v>
      </c>
    </row>
    <row r="31" spans="2:8">
      <c r="B31" s="50" t="s">
        <v>122</v>
      </c>
      <c r="C31" s="33" t="s">
        <v>143</v>
      </c>
      <c r="D31" s="37" t="s">
        <v>91</v>
      </c>
      <c r="E31" s="37" t="s">
        <v>100</v>
      </c>
      <c r="F31" s="42">
        <v>0.25</v>
      </c>
      <c r="G31" s="40"/>
      <c r="H31" s="40" t="s">
        <v>187</v>
      </c>
    </row>
    <row r="32" spans="2:8">
      <c r="B32" s="50" t="s">
        <v>122</v>
      </c>
      <c r="C32" s="33" t="s">
        <v>147</v>
      </c>
      <c r="D32" s="37" t="s">
        <v>91</v>
      </c>
      <c r="E32" s="37" t="s">
        <v>100</v>
      </c>
      <c r="F32" s="42">
        <v>1</v>
      </c>
      <c r="G32" s="40"/>
      <c r="H32" s="40" t="s">
        <v>187</v>
      </c>
    </row>
    <row r="33" spans="2:8">
      <c r="B33" s="50" t="s">
        <v>123</v>
      </c>
      <c r="C33" s="33" t="s">
        <v>143</v>
      </c>
      <c r="D33" s="37" t="s">
        <v>91</v>
      </c>
      <c r="E33" s="37" t="s">
        <v>100</v>
      </c>
      <c r="F33" s="42">
        <v>0.5</v>
      </c>
      <c r="G33" s="40"/>
      <c r="H33" s="40" t="s">
        <v>187</v>
      </c>
    </row>
    <row r="34" spans="2:8">
      <c r="B34" s="50" t="s">
        <v>123</v>
      </c>
      <c r="C34" s="33" t="s">
        <v>147</v>
      </c>
      <c r="D34" s="37" t="s">
        <v>91</v>
      </c>
      <c r="E34" s="37" t="s">
        <v>100</v>
      </c>
      <c r="F34" s="42">
        <v>1</v>
      </c>
      <c r="G34" s="40"/>
      <c r="H34" s="40" t="s">
        <v>187</v>
      </c>
    </row>
    <row r="35" spans="2:8">
      <c r="B35" s="50" t="s">
        <v>123</v>
      </c>
      <c r="C35" s="33" t="s">
        <v>133</v>
      </c>
      <c r="D35" s="37" t="s">
        <v>91</v>
      </c>
      <c r="E35" s="37" t="s">
        <v>100</v>
      </c>
      <c r="F35" s="42">
        <v>1</v>
      </c>
      <c r="G35" s="40"/>
      <c r="H35" s="40" t="s">
        <v>184</v>
      </c>
    </row>
    <row r="36" spans="2:8">
      <c r="B36" s="50" t="s">
        <v>123</v>
      </c>
      <c r="C36" s="33" t="s">
        <v>148</v>
      </c>
      <c r="D36" s="37" t="s">
        <v>97</v>
      </c>
      <c r="E36" s="37" t="s">
        <v>100</v>
      </c>
      <c r="F36" s="42">
        <v>3</v>
      </c>
      <c r="G36" s="40"/>
      <c r="H36" s="40" t="s">
        <v>187</v>
      </c>
    </row>
    <row r="37" spans="2:8">
      <c r="B37" s="50" t="s">
        <v>123</v>
      </c>
      <c r="C37" s="33" t="s">
        <v>149</v>
      </c>
      <c r="D37" s="37" t="s">
        <v>98</v>
      </c>
      <c r="E37" s="37" t="s">
        <v>102</v>
      </c>
      <c r="F37" s="42">
        <v>1.5</v>
      </c>
      <c r="G37" s="40"/>
      <c r="H37" s="40" t="s">
        <v>187</v>
      </c>
    </row>
    <row r="38" spans="2:8">
      <c r="B38" s="50" t="s">
        <v>124</v>
      </c>
      <c r="C38" s="33" t="s">
        <v>150</v>
      </c>
      <c r="D38" s="37" t="s">
        <v>98</v>
      </c>
      <c r="E38" s="37" t="s">
        <v>100</v>
      </c>
      <c r="F38" s="42">
        <v>0.75</v>
      </c>
      <c r="G38" s="40"/>
      <c r="H38" s="40" t="s">
        <v>187</v>
      </c>
    </row>
    <row r="39" spans="2:8">
      <c r="B39" s="50" t="s">
        <v>124</v>
      </c>
      <c r="C39" s="33" t="s">
        <v>151</v>
      </c>
      <c r="D39" s="37" t="s">
        <v>98</v>
      </c>
      <c r="E39" s="37" t="s">
        <v>100</v>
      </c>
      <c r="F39" s="42">
        <v>1</v>
      </c>
      <c r="G39" s="40"/>
      <c r="H39" s="40" t="s">
        <v>187</v>
      </c>
    </row>
    <row r="40" spans="2:8">
      <c r="B40" s="50" t="s">
        <v>124</v>
      </c>
      <c r="C40" s="33" t="s">
        <v>152</v>
      </c>
      <c r="D40" s="37" t="s">
        <v>98</v>
      </c>
      <c r="E40" s="37" t="s">
        <v>100</v>
      </c>
      <c r="F40" s="42">
        <v>0.75</v>
      </c>
      <c r="G40" s="40"/>
      <c r="H40" s="40" t="s">
        <v>187</v>
      </c>
    </row>
    <row r="41" spans="2:8">
      <c r="B41" s="50" t="s">
        <v>125</v>
      </c>
      <c r="C41" s="33" t="s">
        <v>189</v>
      </c>
      <c r="D41" s="37" t="s">
        <v>98</v>
      </c>
      <c r="E41" s="37" t="s">
        <v>100</v>
      </c>
      <c r="F41" s="42">
        <v>0.75</v>
      </c>
      <c r="G41" s="40"/>
      <c r="H41" s="40" t="s">
        <v>187</v>
      </c>
    </row>
    <row r="42" spans="2:8">
      <c r="B42" s="50" t="s">
        <v>125</v>
      </c>
      <c r="C42" s="33" t="s">
        <v>152</v>
      </c>
      <c r="D42" s="37" t="s">
        <v>98</v>
      </c>
      <c r="E42" s="37" t="s">
        <v>100</v>
      </c>
      <c r="F42" s="42">
        <v>0.75</v>
      </c>
      <c r="G42" s="40"/>
      <c r="H42" s="40" t="s">
        <v>187</v>
      </c>
    </row>
    <row r="43" spans="2:8">
      <c r="B43" s="50" t="s">
        <v>125</v>
      </c>
      <c r="C43" s="33" t="s">
        <v>153</v>
      </c>
      <c r="D43" s="37" t="s">
        <v>98</v>
      </c>
      <c r="E43" s="37" t="s">
        <v>100</v>
      </c>
      <c r="F43" s="42">
        <v>0.25</v>
      </c>
      <c r="G43" s="40"/>
      <c r="H43" s="40" t="s">
        <v>187</v>
      </c>
    </row>
    <row r="44" spans="2:8">
      <c r="B44" s="50" t="s">
        <v>125</v>
      </c>
      <c r="C44" s="33" t="s">
        <v>154</v>
      </c>
      <c r="D44" s="37" t="s">
        <v>98</v>
      </c>
      <c r="E44" s="37" t="s">
        <v>100</v>
      </c>
      <c r="F44" s="42">
        <v>0.25</v>
      </c>
      <c r="G44" s="40"/>
      <c r="H44" s="40" t="s">
        <v>187</v>
      </c>
    </row>
    <row r="45" spans="2:8">
      <c r="B45" s="50" t="s">
        <v>126</v>
      </c>
      <c r="C45" s="33" t="s">
        <v>155</v>
      </c>
      <c r="D45" s="37" t="s">
        <v>98</v>
      </c>
      <c r="E45" s="37" t="s">
        <v>100</v>
      </c>
      <c r="F45" s="42">
        <v>0.5</v>
      </c>
      <c r="G45" s="40"/>
      <c r="H45" s="40" t="s">
        <v>187</v>
      </c>
    </row>
    <row r="46" spans="2:8">
      <c r="B46" s="50" t="s">
        <v>126</v>
      </c>
      <c r="C46" s="33" t="s">
        <v>156</v>
      </c>
      <c r="D46" s="37" t="s">
        <v>98</v>
      </c>
      <c r="E46" s="37" t="s">
        <v>100</v>
      </c>
      <c r="F46" s="42">
        <v>0.75</v>
      </c>
      <c r="G46" s="40"/>
      <c r="H46" s="40" t="s">
        <v>187</v>
      </c>
    </row>
    <row r="47" spans="2:8">
      <c r="B47" s="50" t="s">
        <v>126</v>
      </c>
      <c r="C47" s="33" t="s">
        <v>157</v>
      </c>
      <c r="D47" s="37" t="s">
        <v>98</v>
      </c>
      <c r="E47" s="37" t="s">
        <v>100</v>
      </c>
      <c r="F47" s="42">
        <v>0.75</v>
      </c>
      <c r="G47" s="40"/>
      <c r="H47" s="40" t="s">
        <v>187</v>
      </c>
    </row>
    <row r="48" spans="2:8">
      <c r="B48" s="50" t="s">
        <v>126</v>
      </c>
      <c r="C48" s="33" t="s">
        <v>158</v>
      </c>
      <c r="D48" s="37" t="s">
        <v>98</v>
      </c>
      <c r="E48" s="37" t="s">
        <v>100</v>
      </c>
      <c r="F48" s="42">
        <v>0.75</v>
      </c>
      <c r="G48" s="40"/>
      <c r="H48" s="40" t="s">
        <v>187</v>
      </c>
    </row>
    <row r="49" spans="2:10">
      <c r="B49" s="50" t="s">
        <v>127</v>
      </c>
      <c r="C49" s="45" t="s">
        <v>135</v>
      </c>
      <c r="D49" s="46" t="s">
        <v>91</v>
      </c>
      <c r="E49" s="46" t="s">
        <v>101</v>
      </c>
      <c r="F49" s="47">
        <v>2</v>
      </c>
      <c r="G49" s="48"/>
      <c r="H49" s="48" t="s">
        <v>184</v>
      </c>
    </row>
    <row r="50" spans="2:10">
      <c r="B50" s="50" t="s">
        <v>127</v>
      </c>
      <c r="C50" s="45" t="s">
        <v>136</v>
      </c>
      <c r="D50" s="46" t="s">
        <v>91</v>
      </c>
      <c r="E50" s="46" t="s">
        <v>100</v>
      </c>
      <c r="F50" s="47">
        <v>2</v>
      </c>
      <c r="G50" s="48"/>
      <c r="H50" s="48" t="s">
        <v>187</v>
      </c>
    </row>
    <row r="51" spans="2:10">
      <c r="B51" s="50" t="s">
        <v>127</v>
      </c>
      <c r="C51" s="45" t="s">
        <v>159</v>
      </c>
      <c r="D51" s="46" t="s">
        <v>91</v>
      </c>
      <c r="E51" s="46" t="s">
        <v>101</v>
      </c>
      <c r="F51" s="47">
        <v>1</v>
      </c>
      <c r="G51" s="48"/>
      <c r="H51" s="48" t="s">
        <v>184</v>
      </c>
    </row>
    <row r="52" spans="2:10">
      <c r="B52" s="50" t="s">
        <v>127</v>
      </c>
      <c r="C52" s="45" t="s">
        <v>160</v>
      </c>
      <c r="D52" s="46" t="s">
        <v>91</v>
      </c>
      <c r="E52" s="46" t="s">
        <v>101</v>
      </c>
      <c r="F52" s="47">
        <v>1</v>
      </c>
      <c r="G52" s="48"/>
      <c r="H52" s="48" t="s">
        <v>184</v>
      </c>
    </row>
    <row r="53" spans="2:10">
      <c r="B53" s="50" t="s">
        <v>127</v>
      </c>
      <c r="C53" s="33" t="s">
        <v>161</v>
      </c>
      <c r="D53" s="37" t="s">
        <v>91</v>
      </c>
      <c r="E53" s="37" t="s">
        <v>101</v>
      </c>
      <c r="F53" s="42">
        <v>1</v>
      </c>
      <c r="G53" s="40"/>
      <c r="H53" s="40" t="s">
        <v>187</v>
      </c>
    </row>
    <row r="54" spans="2:10">
      <c r="B54" s="50" t="s">
        <v>128</v>
      </c>
      <c r="C54" s="33" t="s">
        <v>162</v>
      </c>
      <c r="D54" s="37" t="s">
        <v>98</v>
      </c>
      <c r="E54" s="37" t="s">
        <v>102</v>
      </c>
      <c r="F54" s="42">
        <v>0.5</v>
      </c>
      <c r="G54" s="40"/>
      <c r="H54" s="40" t="s">
        <v>187</v>
      </c>
    </row>
    <row r="55" spans="2:10">
      <c r="B55" s="50" t="s">
        <v>128</v>
      </c>
      <c r="C55" s="33" t="s">
        <v>163</v>
      </c>
      <c r="D55" s="37" t="s">
        <v>98</v>
      </c>
      <c r="E55" s="37" t="s">
        <v>102</v>
      </c>
      <c r="F55" s="42">
        <v>0.5</v>
      </c>
      <c r="G55" s="40"/>
      <c r="H55" s="40" t="s">
        <v>187</v>
      </c>
    </row>
    <row r="56" spans="2:10">
      <c r="B56" s="50" t="s">
        <v>128</v>
      </c>
      <c r="C56" s="33" t="s">
        <v>164</v>
      </c>
      <c r="D56" s="37" t="s">
        <v>98</v>
      </c>
      <c r="E56" s="37" t="s">
        <v>102</v>
      </c>
      <c r="F56" s="42">
        <v>1</v>
      </c>
      <c r="G56" s="40"/>
      <c r="H56" s="40" t="s">
        <v>187</v>
      </c>
    </row>
    <row r="57" spans="2:10">
      <c r="B57" s="50" t="s">
        <v>128</v>
      </c>
      <c r="C57" s="33" t="s">
        <v>165</v>
      </c>
      <c r="D57" s="37" t="s">
        <v>98</v>
      </c>
      <c r="E57" s="37" t="s">
        <v>102</v>
      </c>
      <c r="F57" s="42">
        <v>0.5</v>
      </c>
      <c r="G57" s="40"/>
      <c r="H57" s="40" t="s">
        <v>187</v>
      </c>
      <c r="J57" s="28"/>
    </row>
    <row r="58" spans="2:10">
      <c r="B58" s="50" t="s">
        <v>129</v>
      </c>
      <c r="C58" s="33" t="s">
        <v>166</v>
      </c>
      <c r="D58" s="37" t="s">
        <v>97</v>
      </c>
      <c r="E58" s="37" t="s">
        <v>102</v>
      </c>
      <c r="F58" s="42">
        <v>0.75</v>
      </c>
      <c r="G58" s="40"/>
      <c r="H58" s="40" t="s">
        <v>187</v>
      </c>
      <c r="J58" s="28"/>
    </row>
    <row r="59" spans="2:10">
      <c r="B59" s="50" t="s">
        <v>129</v>
      </c>
      <c r="C59" s="33" t="s">
        <v>167</v>
      </c>
      <c r="D59" s="37" t="s">
        <v>97</v>
      </c>
      <c r="E59" s="37" t="s">
        <v>102</v>
      </c>
      <c r="F59" s="42">
        <v>0.75</v>
      </c>
      <c r="G59" s="40"/>
      <c r="H59" s="40" t="s">
        <v>187</v>
      </c>
      <c r="J59" s="28"/>
    </row>
    <row r="60" spans="2:10">
      <c r="B60" s="50" t="s">
        <v>129</v>
      </c>
      <c r="C60" s="33" t="s">
        <v>168</v>
      </c>
      <c r="D60" s="37" t="s">
        <v>97</v>
      </c>
      <c r="E60" s="37" t="s">
        <v>102</v>
      </c>
      <c r="F60" s="42">
        <v>1.5</v>
      </c>
      <c r="G60" s="40"/>
      <c r="H60" s="40" t="s">
        <v>187</v>
      </c>
    </row>
    <row r="61" spans="2:10">
      <c r="B61" s="50" t="s">
        <v>130</v>
      </c>
      <c r="C61" s="33" t="s">
        <v>169</v>
      </c>
      <c r="D61" s="37" t="s">
        <v>98</v>
      </c>
      <c r="E61" s="37" t="s">
        <v>102</v>
      </c>
      <c r="F61" s="42">
        <v>1</v>
      </c>
      <c r="G61" s="40"/>
      <c r="H61" s="40" t="s">
        <v>187</v>
      </c>
    </row>
    <row r="62" spans="2:10">
      <c r="B62" s="50" t="s">
        <v>130</v>
      </c>
      <c r="C62" s="33" t="s">
        <v>170</v>
      </c>
      <c r="D62" s="37" t="s">
        <v>91</v>
      </c>
      <c r="E62" s="37" t="s">
        <v>102</v>
      </c>
      <c r="F62" s="42">
        <v>1</v>
      </c>
      <c r="G62" s="40"/>
      <c r="H62" s="40" t="s">
        <v>187</v>
      </c>
    </row>
    <row r="63" spans="2:10">
      <c r="B63" s="50" t="s">
        <v>130</v>
      </c>
      <c r="C63" s="33" t="s">
        <v>171</v>
      </c>
      <c r="D63" s="37" t="s">
        <v>91</v>
      </c>
      <c r="E63" s="37" t="s">
        <v>102</v>
      </c>
      <c r="F63" s="42">
        <v>1</v>
      </c>
      <c r="G63" s="40"/>
      <c r="H63" s="40" t="s">
        <v>187</v>
      </c>
    </row>
    <row r="64" spans="2:10">
      <c r="B64" s="50" t="s">
        <v>130</v>
      </c>
      <c r="C64" s="45" t="s">
        <v>172</v>
      </c>
      <c r="D64" s="46" t="s">
        <v>91</v>
      </c>
      <c r="E64" s="46" t="s">
        <v>102</v>
      </c>
      <c r="F64" s="47">
        <v>1</v>
      </c>
      <c r="G64" s="48"/>
      <c r="H64" s="48" t="s">
        <v>187</v>
      </c>
    </row>
    <row r="65" spans="2:8">
      <c r="B65" s="50" t="s">
        <v>110</v>
      </c>
      <c r="C65" s="33" t="s">
        <v>173</v>
      </c>
      <c r="D65" s="37" t="s">
        <v>98</v>
      </c>
      <c r="E65" s="37" t="s">
        <v>102</v>
      </c>
      <c r="F65" s="42">
        <v>1</v>
      </c>
      <c r="G65" s="40"/>
      <c r="H65" s="40" t="s">
        <v>187</v>
      </c>
    </row>
    <row r="66" spans="2:8">
      <c r="B66" s="50" t="s">
        <v>110</v>
      </c>
      <c r="C66" s="33" t="s">
        <v>174</v>
      </c>
      <c r="D66" s="37" t="s">
        <v>98</v>
      </c>
      <c r="E66" s="37" t="s">
        <v>102</v>
      </c>
      <c r="F66" s="42">
        <v>1</v>
      </c>
      <c r="G66" s="40"/>
      <c r="H66" s="40" t="s">
        <v>187</v>
      </c>
    </row>
    <row r="67" spans="2:8">
      <c r="B67" s="50" t="s">
        <v>110</v>
      </c>
      <c r="C67" s="33" t="s">
        <v>175</v>
      </c>
      <c r="D67" s="37" t="s">
        <v>98</v>
      </c>
      <c r="E67" s="37" t="s">
        <v>102</v>
      </c>
      <c r="F67" s="42">
        <v>2</v>
      </c>
      <c r="G67" s="40"/>
      <c r="H67" s="40" t="s">
        <v>187</v>
      </c>
    </row>
    <row r="68" spans="2:8">
      <c r="B68" s="50" t="s">
        <v>110</v>
      </c>
      <c r="C68" s="33" t="s">
        <v>176</v>
      </c>
      <c r="D68" s="37" t="s">
        <v>98</v>
      </c>
      <c r="E68" s="37" t="s">
        <v>102</v>
      </c>
      <c r="F68" s="42">
        <v>1</v>
      </c>
      <c r="G68" s="40"/>
      <c r="H68" s="40" t="s">
        <v>187</v>
      </c>
    </row>
    <row r="69" spans="2:8">
      <c r="B69" s="50" t="s">
        <v>131</v>
      </c>
      <c r="C69" s="33"/>
      <c r="D69" s="38" t="s">
        <v>91</v>
      </c>
      <c r="E69" s="38" t="s">
        <v>103</v>
      </c>
      <c r="F69" s="42">
        <v>3</v>
      </c>
      <c r="G69" s="40"/>
      <c r="H69" s="40" t="s">
        <v>187</v>
      </c>
    </row>
  </sheetData>
  <autoFilter ref="B2:H69" xr:uid="{6D38F557-FDAE-4A8E-9AB4-DA4434728AF6}"/>
  <phoneticPr fontId="1"/>
  <dataValidations count="3">
    <dataValidation type="list" allowBlank="1" showInputMessage="1" showErrorMessage="1" sqref="E3:E69" xr:uid="{C78BB7B6-5BED-4047-A6E5-5EA341431CA8}">
      <formula1>"プロト,α,β,マスター"</formula1>
    </dataValidation>
    <dataValidation type="list" allowBlank="1" showInputMessage="1" showErrorMessage="1" sqref="D3:D69" xr:uid="{A8038AD9-9658-4079-B0FA-EF1F9DEE6799}">
      <formula1>"S,A,B,C"</formula1>
    </dataValidation>
    <dataValidation type="list" allowBlank="1" showInputMessage="1" showErrorMessage="1" sqref="H3:H69" xr:uid="{5D8F3CED-D764-47DD-803E-CFBD346B4F70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zoomScale="85" zoomScaleNormal="85" workbookViewId="0">
      <selection activeCell="K14" sqref="K14"/>
    </sheetView>
  </sheetViews>
  <sheetFormatPr defaultRowHeight="18.75"/>
  <cols>
    <col min="1" max="1" width="6.75" customWidth="1"/>
    <col min="2" max="2" width="37.875" bestFit="1" customWidth="1"/>
    <col min="3" max="3" width="6.375" customWidth="1"/>
    <col min="4" max="4" width="10.5" customWidth="1"/>
    <col min="6" max="6" width="12.625" customWidth="1"/>
    <col min="7" max="7" width="21" bestFit="1" customWidth="1"/>
    <col min="8" max="8" width="21.125" bestFit="1" customWidth="1"/>
    <col min="9" max="9" width="21" bestFit="1" customWidth="1"/>
    <col min="10" max="10" width="17.25" bestFit="1" customWidth="1"/>
    <col min="11" max="11" width="19" bestFit="1" customWidth="1"/>
  </cols>
  <sheetData>
    <row r="1" spans="1:7">
      <c r="A1" t="s">
        <v>0</v>
      </c>
    </row>
    <row r="2" spans="1:7">
      <c r="B2" s="15" t="s">
        <v>1</v>
      </c>
      <c r="C2" s="25" t="s">
        <v>90</v>
      </c>
      <c r="D2" s="26" t="s">
        <v>99</v>
      </c>
      <c r="E2" s="16" t="s">
        <v>2</v>
      </c>
      <c r="F2" s="14" t="s">
        <v>3</v>
      </c>
      <c r="G2" s="4" t="s">
        <v>4</v>
      </c>
    </row>
    <row r="3" spans="1:7">
      <c r="B3" s="17" t="s">
        <v>6</v>
      </c>
      <c r="C3" s="22" t="s">
        <v>97</v>
      </c>
      <c r="D3" s="21" t="s">
        <v>100</v>
      </c>
      <c r="E3" s="19">
        <v>6</v>
      </c>
      <c r="F3" s="12"/>
      <c r="G3" s="5"/>
    </row>
    <row r="4" spans="1:7">
      <c r="B4" s="17" t="s">
        <v>9</v>
      </c>
      <c r="C4" s="22" t="s">
        <v>97</v>
      </c>
      <c r="D4" s="22" t="s">
        <v>100</v>
      </c>
      <c r="E4" s="19">
        <v>8</v>
      </c>
      <c r="F4" s="12"/>
      <c r="G4" s="5"/>
    </row>
    <row r="5" spans="1:7">
      <c r="B5" s="17" t="s">
        <v>11</v>
      </c>
      <c r="C5" s="22" t="s">
        <v>97</v>
      </c>
      <c r="D5" s="22" t="s">
        <v>100</v>
      </c>
      <c r="E5" s="19"/>
      <c r="F5" s="12"/>
      <c r="G5" s="5"/>
    </row>
    <row r="6" spans="1:7">
      <c r="B6" s="12" t="s">
        <v>13</v>
      </c>
      <c r="C6" s="22" t="s">
        <v>98</v>
      </c>
      <c r="D6" s="22" t="s">
        <v>100</v>
      </c>
      <c r="E6" s="19">
        <v>1</v>
      </c>
      <c r="F6" s="12"/>
      <c r="G6" s="5"/>
    </row>
    <row r="7" spans="1:7">
      <c r="B7" s="12" t="s">
        <v>15</v>
      </c>
      <c r="C7" s="22" t="s">
        <v>98</v>
      </c>
      <c r="D7" s="22" t="s">
        <v>100</v>
      </c>
      <c r="E7" s="19">
        <v>1</v>
      </c>
      <c r="F7" s="12"/>
      <c r="G7" s="5"/>
    </row>
    <row r="8" spans="1:7">
      <c r="B8" s="12" t="s">
        <v>16</v>
      </c>
      <c r="C8" s="22" t="s">
        <v>98</v>
      </c>
      <c r="D8" s="22" t="s">
        <v>100</v>
      </c>
      <c r="E8" s="19">
        <v>1</v>
      </c>
      <c r="F8" s="12"/>
      <c r="G8" s="5"/>
    </row>
    <row r="9" spans="1:7">
      <c r="B9" s="12" t="s">
        <v>19</v>
      </c>
      <c r="C9" s="22" t="s">
        <v>91</v>
      </c>
      <c r="D9" s="22" t="s">
        <v>100</v>
      </c>
      <c r="E9" s="19">
        <v>1</v>
      </c>
      <c r="F9" s="12"/>
      <c r="G9" s="5"/>
    </row>
    <row r="10" spans="1:7">
      <c r="B10" s="12" t="s">
        <v>21</v>
      </c>
      <c r="C10" s="22" t="s">
        <v>98</v>
      </c>
      <c r="D10" s="22" t="s">
        <v>100</v>
      </c>
      <c r="E10" s="19">
        <v>1</v>
      </c>
      <c r="F10" s="12"/>
      <c r="G10" s="5"/>
    </row>
    <row r="11" spans="1:7">
      <c r="B11" s="12" t="s">
        <v>23</v>
      </c>
      <c r="C11" s="22" t="s">
        <v>91</v>
      </c>
      <c r="D11" s="22" t="s">
        <v>100</v>
      </c>
      <c r="E11" s="19">
        <v>2</v>
      </c>
      <c r="F11" s="12"/>
      <c r="G11" s="5" t="s">
        <v>89</v>
      </c>
    </row>
    <row r="12" spans="1:7">
      <c r="B12" s="12" t="s">
        <v>25</v>
      </c>
      <c r="C12" s="22" t="s">
        <v>91</v>
      </c>
      <c r="D12" s="22" t="s">
        <v>100</v>
      </c>
      <c r="E12" s="19">
        <v>1</v>
      </c>
      <c r="F12" s="12"/>
      <c r="G12" s="5"/>
    </row>
    <row r="13" spans="1:7">
      <c r="B13" s="17" t="s">
        <v>26</v>
      </c>
      <c r="C13" s="22" t="s">
        <v>91</v>
      </c>
      <c r="D13" s="22" t="s">
        <v>101</v>
      </c>
      <c r="E13" s="19"/>
      <c r="F13" s="12"/>
    </row>
    <row r="14" spans="1:7">
      <c r="B14" s="12" t="s">
        <v>27</v>
      </c>
      <c r="C14" s="22" t="s">
        <v>91</v>
      </c>
      <c r="D14" s="22" t="s">
        <v>101</v>
      </c>
      <c r="E14" s="19">
        <v>1</v>
      </c>
      <c r="F14" s="5"/>
      <c r="G14" s="5"/>
    </row>
    <row r="15" spans="1:7">
      <c r="B15" s="12" t="s">
        <v>28</v>
      </c>
      <c r="C15" s="22" t="s">
        <v>91</v>
      </c>
      <c r="D15" s="22" t="s">
        <v>101</v>
      </c>
      <c r="E15" s="19">
        <v>1</v>
      </c>
      <c r="F15" s="5"/>
      <c r="G15" s="5"/>
    </row>
    <row r="16" spans="1:7">
      <c r="B16" s="12" t="s">
        <v>29</v>
      </c>
      <c r="C16" s="22" t="s">
        <v>91</v>
      </c>
      <c r="D16" s="22" t="s">
        <v>101</v>
      </c>
      <c r="E16" s="19">
        <v>3</v>
      </c>
      <c r="F16" s="5"/>
      <c r="G16" s="5"/>
    </row>
    <row r="17" spans="2:7">
      <c r="B17" s="12" t="s">
        <v>30</v>
      </c>
      <c r="C17" s="22" t="s">
        <v>91</v>
      </c>
      <c r="D17" s="22" t="s">
        <v>101</v>
      </c>
      <c r="E17" s="19">
        <v>2</v>
      </c>
      <c r="F17" s="5"/>
      <c r="G17" s="5"/>
    </row>
    <row r="18" spans="2:7">
      <c r="B18" s="17" t="s">
        <v>31</v>
      </c>
      <c r="C18" s="22" t="s">
        <v>91</v>
      </c>
      <c r="D18" s="22" t="s">
        <v>101</v>
      </c>
      <c r="E18" s="19"/>
      <c r="F18" s="5"/>
      <c r="G18" s="5"/>
    </row>
    <row r="19" spans="2:7">
      <c r="B19" s="12" t="s">
        <v>32</v>
      </c>
      <c r="C19" s="22" t="s">
        <v>91</v>
      </c>
      <c r="D19" s="22" t="s">
        <v>101</v>
      </c>
      <c r="E19" s="19">
        <v>1</v>
      </c>
      <c r="F19" s="5"/>
      <c r="G19" s="5"/>
    </row>
    <row r="20" spans="2:7">
      <c r="B20" s="12" t="s">
        <v>33</v>
      </c>
      <c r="C20" s="22" t="s">
        <v>91</v>
      </c>
      <c r="D20" s="22" t="s">
        <v>101</v>
      </c>
      <c r="E20" s="19">
        <v>1</v>
      </c>
      <c r="F20" s="5"/>
      <c r="G20" s="5" t="s">
        <v>89</v>
      </c>
    </row>
    <row r="21" spans="2:7">
      <c r="B21" s="12" t="s">
        <v>87</v>
      </c>
      <c r="C21" s="22" t="s">
        <v>98</v>
      </c>
      <c r="D21" s="22" t="s">
        <v>100</v>
      </c>
      <c r="E21" s="19">
        <v>1</v>
      </c>
      <c r="F21" s="5"/>
      <c r="G21" s="5"/>
    </row>
    <row r="22" spans="2:7">
      <c r="B22" s="12" t="s">
        <v>34</v>
      </c>
      <c r="C22" s="22" t="s">
        <v>91</v>
      </c>
      <c r="D22" s="22" t="s">
        <v>101</v>
      </c>
      <c r="E22" s="19">
        <v>1</v>
      </c>
      <c r="F22" s="5"/>
      <c r="G22" s="5" t="s">
        <v>89</v>
      </c>
    </row>
    <row r="23" spans="2:7">
      <c r="B23" s="12" t="s">
        <v>35</v>
      </c>
      <c r="C23" s="22" t="s">
        <v>91</v>
      </c>
      <c r="D23" s="22" t="s">
        <v>101</v>
      </c>
      <c r="E23" s="19">
        <v>1</v>
      </c>
      <c r="F23" s="5"/>
      <c r="G23" s="5" t="s">
        <v>89</v>
      </c>
    </row>
    <row r="24" spans="2:7">
      <c r="B24" s="12" t="s">
        <v>36</v>
      </c>
      <c r="C24" s="22" t="s">
        <v>91</v>
      </c>
      <c r="D24" s="22" t="s">
        <v>101</v>
      </c>
      <c r="E24" s="19">
        <v>1</v>
      </c>
      <c r="F24" s="5"/>
      <c r="G24" s="5"/>
    </row>
    <row r="25" spans="2:7">
      <c r="B25" s="12" t="s">
        <v>37</v>
      </c>
      <c r="C25" s="22" t="s">
        <v>91</v>
      </c>
      <c r="D25" s="22" t="s">
        <v>101</v>
      </c>
      <c r="E25" s="19">
        <v>1</v>
      </c>
      <c r="F25" s="5"/>
      <c r="G25" s="5" t="s">
        <v>89</v>
      </c>
    </row>
    <row r="26" spans="2:7">
      <c r="B26" s="12" t="s">
        <v>38</v>
      </c>
      <c r="C26" s="22" t="s">
        <v>91</v>
      </c>
      <c r="D26" s="22" t="s">
        <v>101</v>
      </c>
      <c r="E26" s="19">
        <v>1</v>
      </c>
      <c r="F26" s="5"/>
      <c r="G26" s="5"/>
    </row>
    <row r="27" spans="2:7">
      <c r="B27" s="12" t="s">
        <v>39</v>
      </c>
      <c r="C27" s="22" t="s">
        <v>91</v>
      </c>
      <c r="D27" s="22" t="s">
        <v>101</v>
      </c>
      <c r="E27" s="19">
        <v>1</v>
      </c>
      <c r="F27" s="5"/>
      <c r="G27" s="5"/>
    </row>
    <row r="28" spans="2:7">
      <c r="B28" s="17" t="s">
        <v>40</v>
      </c>
      <c r="C28" s="22" t="s">
        <v>91</v>
      </c>
      <c r="D28" s="22" t="s">
        <v>101</v>
      </c>
      <c r="E28" s="19"/>
      <c r="F28" s="5"/>
      <c r="G28" s="5"/>
    </row>
    <row r="29" spans="2:7">
      <c r="B29" s="12" t="s">
        <v>32</v>
      </c>
      <c r="C29" s="22" t="s">
        <v>91</v>
      </c>
      <c r="D29" s="22" t="s">
        <v>101</v>
      </c>
      <c r="E29" s="19">
        <v>0.5</v>
      </c>
      <c r="F29" s="5"/>
      <c r="G29" s="5"/>
    </row>
    <row r="30" spans="2:7">
      <c r="B30" s="12" t="s">
        <v>33</v>
      </c>
      <c r="C30" s="22" t="s">
        <v>91</v>
      </c>
      <c r="D30" s="22" t="s">
        <v>101</v>
      </c>
      <c r="E30" s="19">
        <v>1</v>
      </c>
      <c r="F30" s="5"/>
      <c r="G30" s="5"/>
    </row>
    <row r="31" spans="2:7">
      <c r="B31" s="12" t="s">
        <v>41</v>
      </c>
      <c r="C31" s="22" t="s">
        <v>97</v>
      </c>
      <c r="D31" s="22" t="s">
        <v>101</v>
      </c>
      <c r="E31" s="19">
        <v>2</v>
      </c>
      <c r="F31" s="5"/>
      <c r="G31" s="5"/>
    </row>
    <row r="32" spans="2:7">
      <c r="B32" s="12" t="s">
        <v>42</v>
      </c>
      <c r="C32" s="22" t="s">
        <v>91</v>
      </c>
      <c r="D32" s="22" t="s">
        <v>101</v>
      </c>
      <c r="E32" s="19">
        <v>1</v>
      </c>
      <c r="F32" s="5"/>
      <c r="G32" s="5"/>
    </row>
    <row r="33" spans="2:7">
      <c r="B33" s="17" t="s">
        <v>43</v>
      </c>
      <c r="C33" s="22" t="s">
        <v>91</v>
      </c>
      <c r="D33" s="22" t="s">
        <v>101</v>
      </c>
      <c r="E33" s="19"/>
      <c r="F33" s="5"/>
      <c r="G33" s="5"/>
    </row>
    <row r="34" spans="2:7">
      <c r="B34" s="12" t="s">
        <v>34</v>
      </c>
      <c r="C34" s="22" t="s">
        <v>91</v>
      </c>
      <c r="D34" s="22" t="s">
        <v>101</v>
      </c>
      <c r="E34" s="19">
        <v>1.5</v>
      </c>
      <c r="F34" s="5"/>
      <c r="G34" s="5"/>
    </row>
    <row r="35" spans="2:7">
      <c r="B35" s="12" t="s">
        <v>44</v>
      </c>
      <c r="C35" s="22" t="s">
        <v>91</v>
      </c>
      <c r="D35" s="22" t="s">
        <v>101</v>
      </c>
      <c r="E35" s="19">
        <v>1.5</v>
      </c>
      <c r="F35" s="5"/>
      <c r="G35" s="5"/>
    </row>
    <row r="36" spans="2:7">
      <c r="B36" s="17" t="s">
        <v>74</v>
      </c>
      <c r="C36" s="22" t="s">
        <v>91</v>
      </c>
      <c r="D36" s="22" t="s">
        <v>100</v>
      </c>
      <c r="E36" s="19"/>
      <c r="F36" s="5"/>
      <c r="G36" s="5"/>
    </row>
    <row r="37" spans="2:7">
      <c r="B37" s="12" t="s">
        <v>34</v>
      </c>
      <c r="C37" s="22" t="s">
        <v>91</v>
      </c>
      <c r="D37" s="22" t="s">
        <v>100</v>
      </c>
      <c r="E37" s="19">
        <v>1.5</v>
      </c>
      <c r="F37" s="5"/>
      <c r="G37" s="5"/>
    </row>
    <row r="38" spans="2:7">
      <c r="B38" s="12" t="s">
        <v>44</v>
      </c>
      <c r="C38" s="22" t="s">
        <v>91</v>
      </c>
      <c r="D38" s="22" t="s">
        <v>100</v>
      </c>
      <c r="E38" s="19">
        <v>1.5</v>
      </c>
      <c r="F38" s="5"/>
      <c r="G38" s="5"/>
    </row>
    <row r="39" spans="2:7">
      <c r="B39" s="17" t="s">
        <v>88</v>
      </c>
      <c r="C39" s="22" t="s">
        <v>91</v>
      </c>
      <c r="D39" s="22" t="s">
        <v>100</v>
      </c>
      <c r="E39" s="19"/>
      <c r="F39" s="5"/>
      <c r="G39" s="5"/>
    </row>
    <row r="40" spans="2:7">
      <c r="B40" s="12" t="s">
        <v>34</v>
      </c>
      <c r="C40" s="22" t="s">
        <v>91</v>
      </c>
      <c r="D40" s="22" t="s">
        <v>100</v>
      </c>
      <c r="E40" s="19">
        <v>1</v>
      </c>
      <c r="F40" s="5"/>
      <c r="G40" s="5"/>
    </row>
    <row r="41" spans="2:7">
      <c r="B41" s="12" t="s">
        <v>44</v>
      </c>
      <c r="C41" s="22" t="s">
        <v>91</v>
      </c>
      <c r="D41" s="22" t="s">
        <v>100</v>
      </c>
      <c r="E41" s="19">
        <v>1</v>
      </c>
      <c r="F41" s="5"/>
      <c r="G41" s="5"/>
    </row>
    <row r="42" spans="2:7">
      <c r="B42" s="12" t="s">
        <v>45</v>
      </c>
      <c r="C42" s="22" t="s">
        <v>91</v>
      </c>
      <c r="D42" s="22" t="s">
        <v>100</v>
      </c>
      <c r="E42" s="19">
        <v>1</v>
      </c>
      <c r="F42" s="5"/>
      <c r="G42" s="5"/>
    </row>
    <row r="43" spans="2:7">
      <c r="B43" s="12" t="s">
        <v>46</v>
      </c>
      <c r="C43" s="22" t="s">
        <v>97</v>
      </c>
      <c r="D43" s="22" t="s">
        <v>100</v>
      </c>
      <c r="E43" s="19">
        <v>5</v>
      </c>
      <c r="F43" s="5"/>
      <c r="G43" s="5"/>
    </row>
    <row r="44" spans="2:7">
      <c r="B44" s="12" t="s">
        <v>47</v>
      </c>
      <c r="C44" s="22" t="s">
        <v>91</v>
      </c>
      <c r="D44" s="22" t="s">
        <v>102</v>
      </c>
      <c r="E44" s="19">
        <v>1</v>
      </c>
      <c r="F44" s="5"/>
      <c r="G44" s="5"/>
    </row>
    <row r="45" spans="2:7">
      <c r="B45" s="17" t="s">
        <v>80</v>
      </c>
      <c r="C45" s="22" t="s">
        <v>97</v>
      </c>
      <c r="D45" s="22" t="s">
        <v>100</v>
      </c>
      <c r="E45" s="19"/>
      <c r="F45" s="5"/>
      <c r="G45" s="5"/>
    </row>
    <row r="46" spans="2:7">
      <c r="B46" s="12" t="s">
        <v>81</v>
      </c>
      <c r="C46" s="22" t="s">
        <v>98</v>
      </c>
      <c r="D46" s="22" t="s">
        <v>100</v>
      </c>
      <c r="E46" s="19">
        <v>1</v>
      </c>
      <c r="F46" s="5"/>
      <c r="G46" s="5"/>
    </row>
    <row r="47" spans="2:7">
      <c r="B47" s="12" t="s">
        <v>82</v>
      </c>
      <c r="C47" s="22" t="s">
        <v>98</v>
      </c>
      <c r="D47" s="22" t="s">
        <v>100</v>
      </c>
      <c r="E47" s="19">
        <v>1</v>
      </c>
      <c r="F47" s="5"/>
      <c r="G47" s="5"/>
    </row>
    <row r="48" spans="2:7">
      <c r="B48" s="12" t="s">
        <v>83</v>
      </c>
      <c r="C48" s="22" t="s">
        <v>98</v>
      </c>
      <c r="D48" s="22" t="s">
        <v>100</v>
      </c>
      <c r="E48" s="19">
        <v>2</v>
      </c>
      <c r="F48" s="5"/>
      <c r="G48" s="5"/>
    </row>
    <row r="49" spans="2:7">
      <c r="B49" s="17" t="s">
        <v>84</v>
      </c>
      <c r="C49" s="22" t="s">
        <v>97</v>
      </c>
      <c r="D49" s="22" t="s">
        <v>100</v>
      </c>
      <c r="E49" s="19"/>
      <c r="F49" s="5"/>
      <c r="G49" s="5"/>
    </row>
    <row r="50" spans="2:7">
      <c r="B50" s="12" t="s">
        <v>81</v>
      </c>
      <c r="C50" s="22" t="s">
        <v>98</v>
      </c>
      <c r="D50" s="22" t="s">
        <v>100</v>
      </c>
      <c r="E50" s="19">
        <v>1</v>
      </c>
      <c r="F50" s="5"/>
      <c r="G50" s="5"/>
    </row>
    <row r="51" spans="2:7">
      <c r="B51" s="12" t="s">
        <v>83</v>
      </c>
      <c r="C51" s="22" t="s">
        <v>98</v>
      </c>
      <c r="D51" s="22" t="s">
        <v>100</v>
      </c>
      <c r="E51" s="19">
        <v>2</v>
      </c>
      <c r="F51" s="5"/>
      <c r="G51" s="5"/>
    </row>
    <row r="52" spans="2:7">
      <c r="B52" s="12" t="s">
        <v>85</v>
      </c>
      <c r="C52" s="22" t="s">
        <v>98</v>
      </c>
      <c r="D52" s="22" t="s">
        <v>100</v>
      </c>
      <c r="E52" s="19">
        <v>1</v>
      </c>
      <c r="F52" s="5"/>
      <c r="G52" s="5"/>
    </row>
    <row r="53" spans="2:7">
      <c r="B53" s="12" t="s">
        <v>86</v>
      </c>
      <c r="C53" s="22" t="s">
        <v>98</v>
      </c>
      <c r="D53" s="22" t="s">
        <v>100</v>
      </c>
      <c r="E53" s="19">
        <v>1</v>
      </c>
      <c r="F53" s="5"/>
      <c r="G53" s="5"/>
    </row>
    <row r="54" spans="2:7">
      <c r="B54" s="17" t="s">
        <v>75</v>
      </c>
      <c r="C54" s="22" t="s">
        <v>98</v>
      </c>
      <c r="D54" s="22" t="s">
        <v>100</v>
      </c>
      <c r="E54" s="19"/>
      <c r="F54" s="5"/>
      <c r="G54" s="5"/>
    </row>
    <row r="55" spans="2:7">
      <c r="B55" s="12" t="s">
        <v>76</v>
      </c>
      <c r="C55" s="22" t="s">
        <v>98</v>
      </c>
      <c r="D55" s="22" t="s">
        <v>100</v>
      </c>
      <c r="E55" s="19">
        <v>1</v>
      </c>
      <c r="F55" s="5"/>
      <c r="G55" s="5"/>
    </row>
    <row r="56" spans="2:7">
      <c r="B56" s="12" t="s">
        <v>77</v>
      </c>
      <c r="C56" s="22" t="s">
        <v>98</v>
      </c>
      <c r="D56" s="22" t="s">
        <v>100</v>
      </c>
      <c r="E56" s="19">
        <v>1</v>
      </c>
      <c r="F56" s="5"/>
      <c r="G56" s="5"/>
    </row>
    <row r="57" spans="2:7">
      <c r="B57" s="12" t="s">
        <v>78</v>
      </c>
      <c r="C57" s="22" t="s">
        <v>98</v>
      </c>
      <c r="D57" s="22" t="s">
        <v>100</v>
      </c>
      <c r="E57" s="19">
        <v>1</v>
      </c>
      <c r="F57" s="5"/>
      <c r="G57" s="5"/>
    </row>
    <row r="58" spans="2:7">
      <c r="B58" s="12" t="s">
        <v>79</v>
      </c>
      <c r="C58" s="22" t="s">
        <v>98</v>
      </c>
      <c r="D58" s="22" t="s">
        <v>100</v>
      </c>
      <c r="E58" s="19">
        <v>1</v>
      </c>
      <c r="F58" s="5"/>
      <c r="G58" s="5"/>
    </row>
    <row r="59" spans="2:7">
      <c r="B59" s="17" t="s">
        <v>48</v>
      </c>
      <c r="C59" s="22" t="s">
        <v>91</v>
      </c>
      <c r="D59" s="22" t="s">
        <v>101</v>
      </c>
      <c r="E59" s="19"/>
      <c r="F59" s="5"/>
      <c r="G59" s="5"/>
    </row>
    <row r="60" spans="2:7">
      <c r="B60" s="12" t="s">
        <v>49</v>
      </c>
      <c r="C60" s="22" t="s">
        <v>91</v>
      </c>
      <c r="D60" s="22" t="s">
        <v>101</v>
      </c>
      <c r="E60" s="19">
        <v>5</v>
      </c>
      <c r="F60" s="5"/>
      <c r="G60" s="5"/>
    </row>
    <row r="61" spans="2:7">
      <c r="B61" s="12" t="s">
        <v>50</v>
      </c>
      <c r="C61" s="22" t="s">
        <v>91</v>
      </c>
      <c r="D61" s="22" t="s">
        <v>101</v>
      </c>
      <c r="E61" s="19">
        <v>5</v>
      </c>
      <c r="F61" s="5"/>
      <c r="G61" s="5"/>
    </row>
    <row r="62" spans="2:7">
      <c r="B62" s="12" t="s">
        <v>51</v>
      </c>
      <c r="C62" s="22" t="s">
        <v>91</v>
      </c>
      <c r="D62" s="22" t="s">
        <v>101</v>
      </c>
      <c r="E62" s="19">
        <v>3</v>
      </c>
      <c r="F62" s="5"/>
      <c r="G62" s="5"/>
    </row>
    <row r="63" spans="2:7">
      <c r="B63" s="12" t="s">
        <v>52</v>
      </c>
      <c r="C63" s="22" t="s">
        <v>91</v>
      </c>
      <c r="D63" s="22" t="s">
        <v>101</v>
      </c>
      <c r="E63" s="19">
        <v>3</v>
      </c>
      <c r="F63" s="5"/>
      <c r="G63" s="5"/>
    </row>
    <row r="64" spans="2:7">
      <c r="B64" s="12" t="s">
        <v>53</v>
      </c>
      <c r="C64" s="22" t="s">
        <v>91</v>
      </c>
      <c r="D64" s="22" t="s">
        <v>100</v>
      </c>
      <c r="E64" s="19">
        <v>2</v>
      </c>
      <c r="F64" s="5"/>
      <c r="G64" s="5"/>
    </row>
    <row r="65" spans="2:9">
      <c r="B65" s="17" t="s">
        <v>54</v>
      </c>
      <c r="C65" s="22" t="s">
        <v>98</v>
      </c>
      <c r="D65" s="22" t="s">
        <v>102</v>
      </c>
      <c r="E65" s="19"/>
      <c r="F65" s="5"/>
      <c r="G65" s="5"/>
    </row>
    <row r="66" spans="2:9">
      <c r="B66" s="12" t="s">
        <v>55</v>
      </c>
      <c r="C66" s="22" t="s">
        <v>98</v>
      </c>
      <c r="D66" s="22" t="s">
        <v>102</v>
      </c>
      <c r="E66" s="19">
        <v>1</v>
      </c>
      <c r="F66" s="5"/>
      <c r="G66" s="5"/>
    </row>
    <row r="67" spans="2:9">
      <c r="B67" s="12" t="s">
        <v>56</v>
      </c>
      <c r="C67" s="22" t="s">
        <v>98</v>
      </c>
      <c r="D67" s="22" t="s">
        <v>102</v>
      </c>
      <c r="E67" s="19">
        <v>1</v>
      </c>
      <c r="F67" s="5"/>
      <c r="G67" s="5"/>
    </row>
    <row r="68" spans="2:9">
      <c r="B68" s="12" t="s">
        <v>57</v>
      </c>
      <c r="C68" s="22" t="s">
        <v>98</v>
      </c>
      <c r="D68" s="22" t="s">
        <v>102</v>
      </c>
      <c r="E68" s="19">
        <v>2</v>
      </c>
      <c r="F68" s="5"/>
      <c r="G68" s="5"/>
    </row>
    <row r="69" spans="2:9">
      <c r="B69" s="12" t="s">
        <v>58</v>
      </c>
      <c r="C69" s="22" t="s">
        <v>98</v>
      </c>
      <c r="D69" s="22" t="s">
        <v>102</v>
      </c>
      <c r="E69" s="19">
        <v>1</v>
      </c>
      <c r="F69" s="5"/>
      <c r="G69" s="5"/>
      <c r="I69" s="1"/>
    </row>
    <row r="70" spans="2:9">
      <c r="B70" s="17" t="s">
        <v>59</v>
      </c>
      <c r="C70" s="22" t="s">
        <v>97</v>
      </c>
      <c r="D70" s="22" t="s">
        <v>102</v>
      </c>
      <c r="E70" s="19"/>
      <c r="F70" s="5"/>
      <c r="G70" s="5"/>
      <c r="I70" s="1"/>
    </row>
    <row r="71" spans="2:9">
      <c r="B71" s="12" t="s">
        <v>60</v>
      </c>
      <c r="C71" s="22" t="s">
        <v>97</v>
      </c>
      <c r="D71" s="22" t="s">
        <v>100</v>
      </c>
      <c r="E71" s="19">
        <v>2</v>
      </c>
      <c r="F71" s="5"/>
      <c r="G71" s="5"/>
      <c r="I71" s="1"/>
    </row>
    <row r="72" spans="2:9">
      <c r="B72" s="12" t="s">
        <v>61</v>
      </c>
      <c r="C72" s="22" t="s">
        <v>97</v>
      </c>
      <c r="D72" s="22" t="s">
        <v>100</v>
      </c>
      <c r="E72" s="19">
        <v>4</v>
      </c>
      <c r="F72" s="5"/>
      <c r="G72" s="5"/>
      <c r="I72" s="1"/>
    </row>
    <row r="73" spans="2:9">
      <c r="B73" s="12" t="s">
        <v>62</v>
      </c>
      <c r="C73" s="22" t="s">
        <v>97</v>
      </c>
      <c r="D73" s="22" t="s">
        <v>100</v>
      </c>
      <c r="E73" s="19">
        <v>4</v>
      </c>
      <c r="F73" s="5"/>
      <c r="G73" s="5"/>
    </row>
    <row r="74" spans="2:9">
      <c r="B74" s="17" t="s">
        <v>63</v>
      </c>
      <c r="C74" s="22" t="s">
        <v>97</v>
      </c>
      <c r="D74" s="22" t="s">
        <v>102</v>
      </c>
      <c r="E74" s="19"/>
      <c r="F74" s="5"/>
      <c r="G74" s="5"/>
    </row>
    <row r="75" spans="2:9">
      <c r="B75" s="12" t="s">
        <v>64</v>
      </c>
      <c r="C75" s="22" t="s">
        <v>98</v>
      </c>
      <c r="D75" s="22" t="s">
        <v>102</v>
      </c>
      <c r="E75" s="19">
        <v>1</v>
      </c>
      <c r="F75" s="5"/>
      <c r="G75" s="5"/>
    </row>
    <row r="76" spans="2:9">
      <c r="B76" s="12" t="s">
        <v>65</v>
      </c>
      <c r="C76" s="22" t="s">
        <v>91</v>
      </c>
      <c r="D76" s="22" t="s">
        <v>102</v>
      </c>
      <c r="E76" s="19">
        <v>1</v>
      </c>
      <c r="F76" s="5"/>
      <c r="G76" s="5"/>
    </row>
    <row r="77" spans="2:9">
      <c r="B77" s="12" t="s">
        <v>66</v>
      </c>
      <c r="C77" s="22" t="s">
        <v>91</v>
      </c>
      <c r="D77" s="22" t="s">
        <v>100</v>
      </c>
      <c r="E77" s="19">
        <v>1</v>
      </c>
      <c r="F77" s="5"/>
      <c r="G77" s="5"/>
    </row>
    <row r="78" spans="2:9">
      <c r="B78" s="18" t="s">
        <v>67</v>
      </c>
      <c r="C78" s="23" t="s">
        <v>91</v>
      </c>
      <c r="D78" s="23" t="s">
        <v>101</v>
      </c>
      <c r="E78" s="20">
        <v>3</v>
      </c>
      <c r="F78" s="6"/>
      <c r="G78" s="6"/>
    </row>
    <row r="79" spans="2:9">
      <c r="B79" s="17" t="s">
        <v>68</v>
      </c>
      <c r="C79" s="22" t="s">
        <v>98</v>
      </c>
      <c r="D79" s="22" t="s">
        <v>102</v>
      </c>
      <c r="E79" s="19"/>
      <c r="F79" s="5"/>
      <c r="G79" s="5"/>
    </row>
    <row r="80" spans="2:9">
      <c r="B80" s="12" t="s">
        <v>69</v>
      </c>
      <c r="C80" s="22" t="s">
        <v>98</v>
      </c>
      <c r="D80" s="22" t="s">
        <v>102</v>
      </c>
      <c r="E80" s="19">
        <v>2</v>
      </c>
      <c r="F80" s="5"/>
      <c r="G80" s="5"/>
    </row>
    <row r="81" spans="2:7">
      <c r="B81" s="12" t="s">
        <v>70</v>
      </c>
      <c r="C81" s="22" t="s">
        <v>98</v>
      </c>
      <c r="D81" s="22" t="s">
        <v>102</v>
      </c>
      <c r="E81" s="19">
        <v>1</v>
      </c>
      <c r="F81" s="5"/>
      <c r="G81" s="5"/>
    </row>
    <row r="82" spans="2:7">
      <c r="B82" s="12" t="s">
        <v>71</v>
      </c>
      <c r="C82" s="22" t="s">
        <v>98</v>
      </c>
      <c r="D82" s="22" t="s">
        <v>102</v>
      </c>
      <c r="E82" s="19">
        <v>2</v>
      </c>
      <c r="F82" s="5"/>
      <c r="G82" s="5"/>
    </row>
    <row r="83" spans="2:7">
      <c r="B83" s="12" t="s">
        <v>72</v>
      </c>
      <c r="C83" s="22" t="s">
        <v>98</v>
      </c>
      <c r="D83" s="22" t="s">
        <v>102</v>
      </c>
      <c r="E83" s="19">
        <v>2</v>
      </c>
      <c r="F83" s="5"/>
      <c r="G83" s="5"/>
    </row>
    <row r="84" spans="2:7">
      <c r="B84" s="17" t="s">
        <v>73</v>
      </c>
      <c r="C84" s="24" t="s">
        <v>91</v>
      </c>
      <c r="D84" s="24" t="s">
        <v>103</v>
      </c>
      <c r="E84" s="19">
        <v>2</v>
      </c>
      <c r="F84" s="5"/>
      <c r="G84" s="5"/>
    </row>
  </sheetData>
  <phoneticPr fontId="1"/>
  <dataValidations count="2">
    <dataValidation type="list" allowBlank="1" showInputMessage="1" showErrorMessage="1" sqref="C3:C84" xr:uid="{368B59C5-FBFE-4F00-ADF1-4B6D9A43AB18}">
      <formula1>"S,A,B,C"</formula1>
    </dataValidation>
    <dataValidation type="list" allowBlank="1" showInputMessage="1" showErrorMessage="1" sqref="D3:D84" xr:uid="{58235BAA-E97B-4B04-A86C-530B34A489F5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作業工数見積もり</vt:lpstr>
      <vt:lpstr>1125元データ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藤原　冬志</cp:lastModifiedBy>
  <cp:revision/>
  <dcterms:created xsi:type="dcterms:W3CDTF">2015-06-05T18:19:34Z</dcterms:created>
  <dcterms:modified xsi:type="dcterms:W3CDTF">2024-12-16T07:05:06Z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