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<sst xmlns="http://schemas.openxmlformats.org/spreadsheetml/2006/main" uniqueCount="312">
  <si>
    <t xml:space="preserve"> </t>
  </si>
  <si>
    <t>五色サルビアホール　従来型</t>
  </si>
  <si>
    <t>特別養護老人ホーム</t>
  </si>
  <si>
    <t>兵庫県洲本市五色町都志大日707</t>
  </si>
  <si>
    <t>0799330503</t>
  </si>
  <si>
    <t>h_yamaguchi@hwc.or.jp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</si>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</sst>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111.png"/><Relationship Id="rId2" Type="http://schemas.openxmlformats.org/officeDocument/2006/relationships/image" Target="../media/image222222222.png"/><Relationship Id="rId3" Type="http://schemas.openxmlformats.org/officeDocument/2006/relationships/image" Target="../media/image333333333.png"/><Relationship Id="rId4" Type="http://schemas.openxmlformats.org/officeDocument/2006/relationships/image" Target="../media/image444444444.png"/><Relationship Id="rId5" Type="http://schemas.openxmlformats.org/officeDocument/2006/relationships/image" Target="../media/image555555555.png"/><Relationship Id="rId6" Type="http://schemas.openxmlformats.org/officeDocument/2006/relationships/image" Target="../media/image666666666.png"/><Relationship Id="rId7" Type="http://schemas.openxmlformats.org/officeDocument/2006/relationships/image" Target="../media/image777777777.png"/><Relationship Id="rId8" Type="http://schemas.openxmlformats.org/officeDocument/2006/relationships/image" Target="../media/image888888888.png"/><Relationship Id="rId9" Type="http://schemas.openxmlformats.org/officeDocument/2006/relationships/image" Target="../media/image999999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54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>
        <v>60</v>
      </c>
      <c r="H2" s="23">
        <v>0</v>
      </c>
      <c r="I2" s="23">
        <v>60</v>
      </c>
      <c r="J2" s="23">
        <v>34</v>
      </c>
      <c r="K2" s="23">
        <v>0</v>
      </c>
      <c r="L2" s="23">
        <v>34</v>
      </c>
      <c r="M2" s="23">
        <v>3</v>
      </c>
      <c r="N2" s="23">
        <v>235188</v>
      </c>
      <c r="O2" s="23">
        <v>11780</v>
      </c>
      <c r="P2" s="23">
        <v>1</v>
      </c>
      <c r="Q2" s="23">
        <v>23</v>
      </c>
      <c r="R2" s="23">
        <v>20</v>
      </c>
      <c r="S2" s="23">
        <v>16</v>
      </c>
      <c r="T2" s="23">
        <v>50</v>
      </c>
      <c r="U2" s="23">
        <v>10</v>
      </c>
      <c r="V2" s="23">
        <v>10</v>
      </c>
      <c r="W2" s="23">
        <v>6</v>
      </c>
      <c r="X2" s="23">
        <v>50</v>
      </c>
      <c r="Y2" s="23">
        <v>10</v>
      </c>
      <c r="Z2" s="23">
        <v>10</v>
      </c>
      <c r="AA2" s="23">
        <v>1</v>
      </c>
      <c r="AB2" s="23">
        <v>50</v>
      </c>
      <c r="AC2" s="23">
        <v>10</v>
      </c>
      <c r="AD2" s="23">
        <v>30</v>
      </c>
      <c r="AE2" s="23">
        <v>1</v>
      </c>
      <c r="AF2" s="23">
        <v>33</v>
      </c>
      <c r="AG2" s="23">
        <v>6</v>
      </c>
      <c r="AH2" s="23">
        <v>10</v>
      </c>
      <c r="AI2" s="23">
        <v>8</v>
      </c>
      <c r="AJ2" s="23">
        <v>5580</v>
      </c>
      <c r="AK2" s="23">
        <v>12</v>
      </c>
      <c r="AL2" s="23">
        <v>1</v>
      </c>
      <c r="AM2" s="23">
        <v>30</v>
      </c>
      <c r="AN2" s="23">
        <v>4</v>
      </c>
      <c r="AO2" s="23">
        <v>1</v>
      </c>
      <c r="AP2" s="23">
        <v>480</v>
      </c>
      <c r="AQ2" s="23">
        <v>90</v>
      </c>
      <c r="AR2" s="23">
        <v>38</v>
      </c>
      <c r="AS2" s="23">
        <v>6592</v>
      </c>
      <c r="AT2" s="23">
        <v>3</v>
      </c>
      <c r="AU2" s="23">
        <v>10</v>
      </c>
      <c r="AV2" s="23">
        <v>30</v>
      </c>
      <c r="AW2" s="23">
        <v>0.1</v>
      </c>
      <c r="AX2" s="23">
        <v>10</v>
      </c>
      <c r="AY2" s="23">
        <v>30</v>
      </c>
      <c r="AZ2" s="23">
        <v>0.1</v>
      </c>
      <c r="BA2" s="23">
        <v>60</v>
      </c>
      <c r="BB2" s="23">
        <v>14</v>
      </c>
      <c r="BC2" s="23">
        <v>60</v>
      </c>
      <c r="BD2" s="23">
        <v>2</v>
      </c>
      <c r="BE2" s="23">
        <v>14</v>
      </c>
      <c r="BF2" s="23">
        <v>20</v>
      </c>
      <c r="BG2" s="23">
        <v>60</v>
      </c>
      <c r="BH2" s="23">
        <v>5</v>
      </c>
      <c r="BI2" s="23">
        <v>68</v>
      </c>
      <c r="BJ2" s="23">
        <v>60</v>
      </c>
      <c r="BK2" s="23">
        <v>7</v>
      </c>
      <c r="BL2" s="23">
        <v>10</v>
      </c>
      <c r="BM2" s="23">
        <v>4</v>
      </c>
      <c r="BN2" s="23">
        <v>26</v>
      </c>
      <c r="BO2" s="23">
        <v>6</v>
      </c>
      <c r="BP2" s="23">
        <v>30</v>
      </c>
      <c r="BQ2" s="23">
        <v>3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6</v>
      </c>
      <c r="B3" s="25" t="s">
        <v>7</v>
      </c>
      <c r="C3" s="25" t="s">
        <v>8</v>
      </c>
      <c r="D3" s="25" t="s">
        <v>9</v>
      </c>
      <c r="E3" s="25" t="s">
        <v>10</v>
      </c>
      <c r="F3" s="26" t="s">
        <v>11</v>
      </c>
      <c r="G3" s="26" t="s">
        <v>12</v>
      </c>
      <c r="H3" s="25" t="s">
        <v>13</v>
      </c>
      <c r="I3" s="25" t="s">
        <v>14</v>
      </c>
      <c r="J3" s="25" t="s">
        <v>15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23</v>
      </c>
      <c r="S3" s="25" t="s">
        <v>24</v>
      </c>
      <c r="T3" s="25" t="s">
        <v>25</v>
      </c>
      <c r="U3" s="25" t="s">
        <v>26</v>
      </c>
      <c r="V3" s="25" t="s">
        <v>27</v>
      </c>
      <c r="W3" s="25" t="s">
        <v>28</v>
      </c>
      <c r="X3" s="25" t="s">
        <v>29</v>
      </c>
      <c r="Y3" s="25" t="s">
        <v>30</v>
      </c>
      <c r="Z3" s="25" t="s">
        <v>31</v>
      </c>
      <c r="AA3" s="25" t="s">
        <v>32</v>
      </c>
      <c r="AB3" s="25" t="s">
        <v>33</v>
      </c>
      <c r="AC3" s="25" t="s">
        <v>34</v>
      </c>
      <c r="AD3" s="25" t="s">
        <v>35</v>
      </c>
      <c r="AE3" s="25" t="s">
        <v>36</v>
      </c>
      <c r="AF3" s="25" t="s">
        <v>37</v>
      </c>
      <c r="AG3" s="25" t="s">
        <v>38</v>
      </c>
      <c r="AH3" s="25" t="s">
        <v>39</v>
      </c>
      <c r="AI3" s="25" t="s">
        <v>40</v>
      </c>
      <c r="AJ3" s="25" t="s">
        <v>41</v>
      </c>
      <c r="AK3" s="25" t="s">
        <v>42</v>
      </c>
      <c r="AL3" s="25" t="s">
        <v>43</v>
      </c>
      <c r="AM3" s="25" t="s">
        <v>44</v>
      </c>
      <c r="AN3" s="25" t="s">
        <v>45</v>
      </c>
      <c r="AO3" s="25" t="s">
        <v>46</v>
      </c>
      <c r="AP3" s="25" t="s">
        <v>47</v>
      </c>
      <c r="AQ3" s="25" t="s">
        <v>48</v>
      </c>
      <c r="AR3" s="27" t="s">
        <v>49</v>
      </c>
      <c r="AS3" s="27" t="s">
        <v>50</v>
      </c>
      <c r="AT3" s="27" t="s">
        <v>51</v>
      </c>
      <c r="AU3" s="27" t="s">
        <v>52</v>
      </c>
      <c r="AV3" s="27" t="s">
        <v>53</v>
      </c>
      <c r="AW3" s="27" t="s">
        <v>54</v>
      </c>
      <c r="AX3" s="27" t="s">
        <v>55</v>
      </c>
      <c r="AY3" s="27" t="s">
        <v>56</v>
      </c>
      <c r="AZ3" s="27" t="s">
        <v>57</v>
      </c>
      <c r="BA3" s="27" t="s">
        <v>58</v>
      </c>
      <c r="BB3" s="27" t="s">
        <v>59</v>
      </c>
      <c r="BC3" s="27" t="s">
        <v>60</v>
      </c>
      <c r="BD3" s="27" t="s">
        <v>61</v>
      </c>
      <c r="BE3" s="27" t="s">
        <v>62</v>
      </c>
      <c r="BF3" s="27" t="s">
        <v>63</v>
      </c>
      <c r="BG3" s="27" t="s">
        <v>64</v>
      </c>
      <c r="BH3" s="27" t="s">
        <v>65</v>
      </c>
      <c r="BI3" s="27" t="s">
        <v>66</v>
      </c>
      <c r="BJ3" s="27" t="s">
        <v>67</v>
      </c>
      <c r="BK3" s="27" t="s">
        <v>68</v>
      </c>
      <c r="BL3" s="27" t="s">
        <v>69</v>
      </c>
      <c r="BM3" s="27" t="s">
        <v>70</v>
      </c>
      <c r="BN3" s="27" t="s">
        <v>71</v>
      </c>
      <c r="BO3" s="27" t="s">
        <v>72</v>
      </c>
      <c r="BP3" s="27" t="s">
        <v>73</v>
      </c>
      <c r="BQ3" s="27" t="s">
        <v>74</v>
      </c>
      <c r="BR3" s="27" t="s">
        <v>75</v>
      </c>
      <c r="BS3" s="27" t="s">
        <v>76</v>
      </c>
      <c r="BT3" s="27" t="s">
        <v>77</v>
      </c>
      <c r="BU3" s="27" t="s">
        <v>78</v>
      </c>
      <c r="BV3" s="73" t="s">
        <v>79</v>
      </c>
      <c r="BW3" s="73" t="s">
        <v>80</v>
      </c>
      <c r="BX3" s="73" t="s">
        <v>81</v>
      </c>
      <c r="BY3" s="73" t="s">
        <v>82</v>
      </c>
      <c r="BZ3" s="73" t="s">
        <v>83</v>
      </c>
    </row>
    <row r="4" spans="1:79">
      <c r="A4" s="28" t="s">
        <v>84</v>
      </c>
      <c r="B4" s="29" t="s">
        <v>85</v>
      </c>
      <c r="C4" s="25" t="s">
        <v>86</v>
      </c>
      <c r="D4" s="28" t="s">
        <v>87</v>
      </c>
      <c r="E4" s="28" t="s">
        <v>88</v>
      </c>
      <c r="F4" s="25" t="s">
        <v>89</v>
      </c>
      <c r="G4" s="25" t="s">
        <v>90</v>
      </c>
      <c r="H4" s="25" t="s">
        <v>91</v>
      </c>
      <c r="I4" s="25" t="s">
        <v>92</v>
      </c>
      <c r="J4" s="25" t="s">
        <v>93</v>
      </c>
      <c r="K4" s="25" t="s">
        <v>94</v>
      </c>
      <c r="L4" s="25" t="s">
        <v>95</v>
      </c>
      <c r="M4" s="25" t="s">
        <v>96</v>
      </c>
      <c r="N4" s="25" t="s">
        <v>97</v>
      </c>
      <c r="O4" s="25" t="s">
        <v>98</v>
      </c>
      <c r="P4" s="25" t="s">
        <v>99</v>
      </c>
      <c r="Q4" s="25" t="s">
        <v>100</v>
      </c>
      <c r="R4" s="25" t="s">
        <v>101</v>
      </c>
      <c r="S4" s="25" t="s">
        <v>102</v>
      </c>
      <c r="T4" s="25" t="s">
        <v>103</v>
      </c>
      <c r="U4" s="25" t="s">
        <v>104</v>
      </c>
      <c r="V4" s="25" t="s">
        <v>105</v>
      </c>
      <c r="W4" s="25" t="s">
        <v>106</v>
      </c>
      <c r="X4" s="25" t="s">
        <v>107</v>
      </c>
      <c r="Y4" s="25" t="s">
        <v>108</v>
      </c>
      <c r="Z4" s="25" t="s">
        <v>109</v>
      </c>
      <c r="AA4" s="25" t="s">
        <v>110</v>
      </c>
      <c r="AB4" s="25" t="s">
        <v>111</v>
      </c>
      <c r="AC4" s="25" t="s">
        <v>112</v>
      </c>
      <c r="AD4" s="25" t="s">
        <v>113</v>
      </c>
      <c r="AE4" s="25" t="s">
        <v>114</v>
      </c>
      <c r="AF4" s="25" t="s">
        <v>115</v>
      </c>
      <c r="AG4" s="25" t="s">
        <v>116</v>
      </c>
      <c r="AH4" s="25" t="s">
        <v>117</v>
      </c>
      <c r="AI4" s="25" t="s">
        <v>118</v>
      </c>
      <c r="AJ4" s="25" t="s">
        <v>119</v>
      </c>
      <c r="AK4" s="25" t="s">
        <v>120</v>
      </c>
      <c r="AL4" s="25" t="s">
        <v>121</v>
      </c>
      <c r="AM4" s="25" t="s">
        <v>122</v>
      </c>
      <c r="AN4" s="25" t="s">
        <v>123</v>
      </c>
      <c r="AO4" s="25" t="s">
        <v>124</v>
      </c>
      <c r="AP4" s="25" t="s">
        <v>125</v>
      </c>
      <c r="AQ4" s="25" t="s">
        <v>126</v>
      </c>
      <c r="AR4" s="25" t="s">
        <v>127</v>
      </c>
      <c r="AS4" s="25" t="s">
        <v>128</v>
      </c>
      <c r="AT4" s="25" t="s">
        <v>129</v>
      </c>
      <c r="AU4" s="25" t="s">
        <v>130</v>
      </c>
      <c r="AV4" s="25" t="s">
        <v>131</v>
      </c>
      <c r="AW4" s="25" t="s">
        <v>132</v>
      </c>
      <c r="AX4" s="25" t="s">
        <v>133</v>
      </c>
      <c r="AY4" s="25" t="s">
        <v>134</v>
      </c>
      <c r="AZ4" s="25" t="s">
        <v>135</v>
      </c>
      <c r="BA4" s="25" t="s">
        <v>136</v>
      </c>
      <c r="BB4" s="25" t="s">
        <v>137</v>
      </c>
      <c r="BC4" s="25" t="s">
        <v>138</v>
      </c>
      <c r="BD4" s="25" t="s">
        <v>139</v>
      </c>
      <c r="BE4" s="25" t="s">
        <v>140</v>
      </c>
      <c r="BF4" s="25" t="s">
        <v>141</v>
      </c>
      <c r="BG4" s="25" t="s">
        <v>142</v>
      </c>
      <c r="BH4" s="25" t="s">
        <v>143</v>
      </c>
      <c r="BI4" s="25" t="s">
        <v>144</v>
      </c>
      <c r="BJ4" s="25" t="s">
        <v>145</v>
      </c>
      <c r="BK4" s="25" t="s">
        <v>146</v>
      </c>
      <c r="BL4" s="25" t="s">
        <v>147</v>
      </c>
      <c r="BM4" s="25" t="s">
        <v>148</v>
      </c>
      <c r="BN4" s="25" t="s">
        <v>149</v>
      </c>
      <c r="BO4" s="25" t="s">
        <v>150</v>
      </c>
      <c r="BP4" s="25" t="s">
        <v>151</v>
      </c>
      <c r="BQ4" s="25" t="s">
        <v>152</v>
      </c>
      <c r="BR4" s="25" t="s">
        <v>153</v>
      </c>
      <c r="BS4" s="25" t="s">
        <v>154</v>
      </c>
      <c r="BT4" s="25" t="s">
        <v>155</v>
      </c>
      <c r="BU4" s="25" t="s">
        <v>156</v>
      </c>
      <c r="BV4" s="25" t="s">
        <v>157</v>
      </c>
      <c r="BW4" s="25" t="s">
        <v>158</v>
      </c>
      <c r="BX4" s="25" t="s">
        <v>159</v>
      </c>
      <c r="BY4" s="25" t="s">
        <v>160</v>
      </c>
      <c r="BZ4" s="25" t="s">
        <v>161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17" sqref="B1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162</v>
      </c>
    </row>
    <row r="3" spans="1:11" customHeight="1" ht="30">
      <c r="A3" s="245" t="s">
        <v>163</v>
      </c>
      <c r="B3" s="246"/>
      <c r="C3" s="246"/>
      <c r="D3" s="246"/>
      <c r="E3" s="247"/>
      <c r="G3" s="30"/>
    </row>
    <row r="4" spans="1:11" customHeight="1" ht="30">
      <c r="A4" s="31" t="s">
        <v>7</v>
      </c>
      <c r="B4" s="248" t="str">
        <f>データ!B2</f>
        <v>五色サルビアホール　従来型</v>
      </c>
      <c r="C4" s="249"/>
      <c r="D4" s="249"/>
      <c r="E4" s="250"/>
    </row>
    <row r="5" spans="1:11" customHeight="1" ht="30">
      <c r="A5" s="32" t="s">
        <v>8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164</v>
      </c>
      <c r="B6" s="236">
        <f>データ!G2</f>
        <v>60</v>
      </c>
      <c r="C6" s="237"/>
      <c r="D6" s="237"/>
      <c r="E6" s="238"/>
    </row>
    <row r="7" spans="1:11" customHeight="1" ht="30">
      <c r="A7" s="32" t="s">
        <v>165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従来型（1フロア60名）</v>
      </c>
      <c r="E7" s="253"/>
    </row>
    <row r="8" spans="1:11" customHeight="1" ht="30">
      <c r="A8" s="32" t="s">
        <v>166</v>
      </c>
      <c r="B8" s="236">
        <f>データ!J2</f>
        <v>34</v>
      </c>
      <c r="C8" s="237"/>
      <c r="D8" s="237"/>
      <c r="E8" s="238"/>
    </row>
    <row r="9" spans="1:11" customHeight="1" ht="30">
      <c r="A9" s="32" t="s">
        <v>167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従来型（1フロア34名）</v>
      </c>
      <c r="E9" s="253"/>
    </row>
    <row r="10" spans="1:11" customHeight="1" ht="30">
      <c r="A10" s="32" t="s">
        <v>168</v>
      </c>
      <c r="B10" s="236">
        <f>データ!M2</f>
        <v>3</v>
      </c>
      <c r="C10" s="237"/>
      <c r="D10" s="237"/>
      <c r="E10" s="238"/>
    </row>
    <row r="11" spans="1:11" customHeight="1" ht="30">
      <c r="A11" s="32" t="s">
        <v>19</v>
      </c>
      <c r="B11" s="254">
        <f>データ!N2</f>
        <v>235188</v>
      </c>
      <c r="C11" s="255"/>
      <c r="D11" s="255"/>
      <c r="E11" s="256"/>
    </row>
    <row r="12" spans="1:11" customHeight="1" ht="39">
      <c r="A12" s="34" t="s">
        <v>169</v>
      </c>
      <c r="B12" s="257">
        <f>データ!O2</f>
        <v>11780</v>
      </c>
      <c r="C12" s="258"/>
      <c r="D12" s="258"/>
      <c r="E12" s="259"/>
    </row>
    <row r="13" spans="1:11" customHeight="1" ht="30">
      <c r="A13" s="245" t="s">
        <v>170</v>
      </c>
      <c r="B13" s="246"/>
      <c r="C13" s="246"/>
      <c r="D13" s="246"/>
      <c r="E13" s="247"/>
    </row>
    <row r="14" spans="1:11" customHeight="1" ht="30">
      <c r="A14" s="31" t="s">
        <v>171</v>
      </c>
      <c r="B14" s="248">
        <f>データ!P2</f>
        <v>1</v>
      </c>
      <c r="C14" s="249"/>
      <c r="D14" s="249"/>
      <c r="E14" s="250"/>
    </row>
    <row r="15" spans="1:11" customHeight="1" ht="30">
      <c r="A15" s="32" t="s">
        <v>172</v>
      </c>
      <c r="B15" s="236">
        <f>データ!Q2</f>
        <v>23</v>
      </c>
      <c r="C15" s="237"/>
      <c r="D15" s="237"/>
      <c r="E15" s="238"/>
    </row>
    <row r="16" spans="1:11" customHeight="1" ht="30">
      <c r="A16" s="32" t="s">
        <v>173</v>
      </c>
      <c r="B16" s="236">
        <f>データ!R2</f>
        <v>20</v>
      </c>
      <c r="C16" s="237"/>
      <c r="D16" s="237"/>
      <c r="E16" s="238"/>
    </row>
    <row r="17" spans="1:11" customHeight="1" ht="30">
      <c r="A17" s="35" t="s">
        <v>174</v>
      </c>
      <c r="B17" s="239">
        <f>データ!S2</f>
        <v>16</v>
      </c>
      <c r="C17" s="240"/>
      <c r="D17" s="240"/>
      <c r="E17" s="241"/>
    </row>
    <row r="19" spans="1:11" customHeight="1" ht="30">
      <c r="A19" s="36" t="s">
        <v>175</v>
      </c>
      <c r="D19" s="37" t="s">
        <v>176</v>
      </c>
    </row>
    <row r="20" spans="1:11" customHeight="1" ht="30">
      <c r="A20" s="38" t="s">
        <v>177</v>
      </c>
      <c r="B20" s="38" t="s">
        <v>178</v>
      </c>
      <c r="C20" s="38" t="s">
        <v>179</v>
      </c>
      <c r="D20" s="78" t="s">
        <v>180</v>
      </c>
      <c r="E20" s="78" t="s">
        <v>181</v>
      </c>
    </row>
    <row r="21" spans="1:11" customHeight="1" ht="30">
      <c r="A21" s="39" t="s">
        <v>182</v>
      </c>
      <c r="B21" s="40">
        <f>データ!T2</f>
        <v>50</v>
      </c>
      <c r="C21" s="40">
        <f>データ!U2</f>
        <v>10</v>
      </c>
      <c r="D21" s="41">
        <f>データ!V2</f>
        <v>10</v>
      </c>
      <c r="E21" s="42">
        <f>データ!W2</f>
        <v>6</v>
      </c>
    </row>
    <row r="22" spans="1:11" customHeight="1" ht="30">
      <c r="A22" s="32" t="s">
        <v>183</v>
      </c>
      <c r="B22" s="43">
        <f>データ!X2</f>
        <v>50</v>
      </c>
      <c r="C22" s="43">
        <f>データ!Y2</f>
        <v>10</v>
      </c>
      <c r="D22" s="44">
        <f>データ!Z2</f>
        <v>10</v>
      </c>
      <c r="E22" s="45">
        <f>データ!AA2</f>
        <v>1</v>
      </c>
    </row>
    <row r="23" spans="1:11" customHeight="1" ht="30">
      <c r="A23" s="32" t="s">
        <v>184</v>
      </c>
      <c r="B23" s="43">
        <f>データ!AB2</f>
        <v>50</v>
      </c>
      <c r="C23" s="43">
        <f>データ!AC2</f>
        <v>10</v>
      </c>
      <c r="D23" s="44">
        <f>データ!AD2</f>
        <v>30</v>
      </c>
      <c r="E23" s="45">
        <f>データ!AE2</f>
        <v>1</v>
      </c>
    </row>
    <row r="24" spans="1:11" customHeight="1" ht="30">
      <c r="A24" s="35" t="s">
        <v>185</v>
      </c>
      <c r="B24" s="46">
        <f>データ!AF2</f>
        <v>33</v>
      </c>
      <c r="C24" s="46">
        <f>データ!AG2</f>
        <v>6</v>
      </c>
      <c r="D24" s="47">
        <f>データ!AH2</f>
        <v>10</v>
      </c>
      <c r="E24" s="48">
        <f>データ!AI2</f>
        <v>8</v>
      </c>
    </row>
    <row r="25" spans="1:11" customHeight="1" ht="30">
      <c r="A25" s="49"/>
    </row>
    <row r="26" spans="1:11" customHeight="1" ht="30">
      <c r="A26" s="50" t="s">
        <v>186</v>
      </c>
    </row>
    <row r="27" spans="1:11" customHeight="1" ht="30">
      <c r="A27" s="38" t="s">
        <v>187</v>
      </c>
      <c r="B27" s="38" t="s">
        <v>188</v>
      </c>
      <c r="C27" s="38" t="s">
        <v>189</v>
      </c>
      <c r="D27" s="38" t="s">
        <v>190</v>
      </c>
      <c r="E27" s="38" t="s">
        <v>191</v>
      </c>
    </row>
    <row r="28" spans="1:11" customHeight="1" ht="30">
      <c r="A28" s="38" t="s">
        <v>192</v>
      </c>
      <c r="B28" s="51">
        <f>データ!AJ2</f>
        <v>5580</v>
      </c>
      <c r="C28" s="52">
        <f>データ!AK2</f>
        <v>12</v>
      </c>
      <c r="D28" s="53">
        <f>データ!AL2</f>
        <v>1</v>
      </c>
      <c r="E28" s="54">
        <f>データ!AM2</f>
        <v>30</v>
      </c>
    </row>
    <row r="29" spans="1:11" customHeight="1" ht="30">
      <c r="A29" s="38" t="s">
        <v>193</v>
      </c>
      <c r="B29" s="38" t="s">
        <v>194</v>
      </c>
      <c r="C29" s="38" t="s">
        <v>195</v>
      </c>
      <c r="D29" s="38" t="s">
        <v>196</v>
      </c>
      <c r="E29" s="38" t="s">
        <v>197</v>
      </c>
    </row>
    <row r="30" spans="1:11" customHeight="1" ht="30">
      <c r="A30" s="38" t="s">
        <v>198</v>
      </c>
      <c r="B30" s="53">
        <f>データ!AN2</f>
        <v>4</v>
      </c>
      <c r="C30" s="53">
        <f>データ!AO2</f>
        <v>1</v>
      </c>
      <c r="D30" s="54">
        <f>データ!AP2</f>
        <v>480</v>
      </c>
      <c r="E30" s="55">
        <f>データ!AQ2</f>
        <v>90</v>
      </c>
    </row>
    <row r="31" spans="1:11" customHeight="1" ht="30">
      <c r="A31" s="38" t="s">
        <v>199</v>
      </c>
      <c r="B31" s="56" t="s">
        <v>200</v>
      </c>
      <c r="C31" s="56" t="s">
        <v>201</v>
      </c>
      <c r="D31" s="54"/>
      <c r="E31" s="55"/>
    </row>
    <row r="32" spans="1:11" customHeight="1" ht="30">
      <c r="A32" s="38" t="s">
        <v>202</v>
      </c>
      <c r="B32" s="57">
        <f>データ!AR2</f>
        <v>38</v>
      </c>
      <c r="C32" s="51">
        <f>データ!AS2</f>
        <v>6592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203</v>
      </c>
      <c r="D34" s="61"/>
    </row>
    <row r="35" spans="1:11" customHeight="1" ht="30">
      <c r="A35" s="63" t="s">
        <v>204</v>
      </c>
      <c r="B35" s="64"/>
      <c r="C35" s="64"/>
      <c r="D35" s="64"/>
    </row>
    <row r="36" spans="1:11" customHeight="1" ht="30">
      <c r="A36" s="242" t="s">
        <v>205</v>
      </c>
      <c r="B36" s="65" t="s">
        <v>206</v>
      </c>
      <c r="C36" s="39" t="s">
        <v>207</v>
      </c>
      <c r="D36" s="39" t="s">
        <v>208</v>
      </c>
    </row>
    <row r="37" spans="1:11" customHeight="1" ht="30">
      <c r="A37" s="242"/>
      <c r="B37" s="76">
        <f>データ!AT2</f>
        <v>3</v>
      </c>
      <c r="C37" s="47">
        <f>データ!AU2</f>
        <v>10</v>
      </c>
      <c r="D37" s="47">
        <f>データ!AV2</f>
        <v>30</v>
      </c>
    </row>
    <row r="38" spans="1:11" customHeight="1" ht="30">
      <c r="A38" s="242" t="s">
        <v>209</v>
      </c>
      <c r="B38" s="65" t="s">
        <v>206</v>
      </c>
      <c r="C38" s="39" t="s">
        <v>207</v>
      </c>
      <c r="D38" s="39" t="s">
        <v>208</v>
      </c>
    </row>
    <row r="39" spans="1:11" customHeight="1" ht="30">
      <c r="A39" s="242"/>
      <c r="B39" s="76">
        <f>データ!AW2</f>
        <v>0.1</v>
      </c>
      <c r="C39" s="47">
        <f>データ!AX2</f>
        <v>10</v>
      </c>
      <c r="D39" s="47">
        <f>データ!AY2</f>
        <v>30</v>
      </c>
    </row>
    <row r="40" spans="1:11" customHeight="1" ht="30">
      <c r="A40" s="242" t="s">
        <v>210</v>
      </c>
      <c r="B40" s="65" t="s">
        <v>206</v>
      </c>
      <c r="C40" s="39"/>
      <c r="D40" s="39" t="s">
        <v>208</v>
      </c>
    </row>
    <row r="41" spans="1:11" customHeight="1" ht="30">
      <c r="A41" s="242"/>
      <c r="B41" s="76">
        <f>データ!AZ2</f>
        <v>0.1</v>
      </c>
      <c r="C41" s="35"/>
      <c r="D41" s="47">
        <f>データ!BA2</f>
        <v>60</v>
      </c>
    </row>
    <row r="42" spans="1:11" customHeight="1" ht="30">
      <c r="A42" s="231" t="s">
        <v>211</v>
      </c>
      <c r="B42" s="65" t="s">
        <v>206</v>
      </c>
      <c r="C42" s="39" t="s">
        <v>212</v>
      </c>
      <c r="D42" s="39" t="s">
        <v>213</v>
      </c>
    </row>
    <row r="43" spans="1:11" customHeight="1" ht="30">
      <c r="A43" s="233"/>
      <c r="B43" s="76">
        <f>データ!BB2</f>
        <v>14</v>
      </c>
      <c r="C43" s="47">
        <f>データ!BC2</f>
        <v>60</v>
      </c>
      <c r="D43" s="46">
        <f>データ!BD2</f>
        <v>2</v>
      </c>
    </row>
    <row r="44" spans="1:11" customHeight="1" ht="30">
      <c r="A44" s="231" t="s">
        <v>214</v>
      </c>
      <c r="B44" s="65" t="s">
        <v>215</v>
      </c>
      <c r="C44" s="66" t="s">
        <v>216</v>
      </c>
      <c r="D44" s="66"/>
    </row>
    <row r="45" spans="1:11" customHeight="1" ht="30">
      <c r="A45" s="233"/>
      <c r="B45" s="67">
        <f>データ!BE2</f>
        <v>14</v>
      </c>
      <c r="C45" s="68">
        <f>データ!BF2</f>
        <v>20</v>
      </c>
      <c r="D45" s="35"/>
    </row>
    <row r="46" spans="1:11" customHeight="1" ht="30">
      <c r="A46" s="20" t="s">
        <v>217</v>
      </c>
    </row>
    <row r="48" spans="1:11" customHeight="1" ht="30">
      <c r="A48" s="20" t="s">
        <v>218</v>
      </c>
    </row>
    <row r="49" spans="1:11" customHeight="1" ht="30">
      <c r="A49" s="234" t="s">
        <v>219</v>
      </c>
      <c r="B49" s="77" t="s">
        <v>220</v>
      </c>
      <c r="C49" s="77" t="s">
        <v>221</v>
      </c>
      <c r="D49" s="77" t="s">
        <v>222</v>
      </c>
      <c r="E49" s="69"/>
    </row>
    <row r="50" spans="1:11" customHeight="1" ht="30">
      <c r="A50" s="235"/>
      <c r="B50" s="46">
        <f>データ!BG2</f>
        <v>60</v>
      </c>
      <c r="C50" s="70">
        <f>データ!BH2</f>
        <v>5</v>
      </c>
      <c r="D50" s="71">
        <f>データ!BI2</f>
        <v>68</v>
      </c>
      <c r="E50" s="72"/>
    </row>
    <row r="51" spans="1:11" customHeight="1" ht="30">
      <c r="A51" s="231" t="s">
        <v>223</v>
      </c>
      <c r="B51" s="78" t="s">
        <v>224</v>
      </c>
      <c r="C51" s="78" t="s">
        <v>225</v>
      </c>
      <c r="D51" s="78" t="s">
        <v>226</v>
      </c>
      <c r="E51" s="78" t="s">
        <v>227</v>
      </c>
    </row>
    <row r="52" spans="1:11" customHeight="1" ht="30">
      <c r="A52" s="232"/>
      <c r="B52" s="79">
        <f>データ!BJ2</f>
        <v>60</v>
      </c>
      <c r="C52" s="79">
        <f>データ!BK2</f>
        <v>7</v>
      </c>
      <c r="D52" s="80">
        <f>データ!BL2</f>
        <v>10</v>
      </c>
      <c r="E52" s="81">
        <f>データ!BM2</f>
        <v>4</v>
      </c>
    </row>
    <row r="53" spans="1:11" customHeight="1" ht="30">
      <c r="A53" s="243" t="s">
        <v>228</v>
      </c>
      <c r="B53" s="78" t="s">
        <v>224</v>
      </c>
      <c r="C53" s="78" t="s">
        <v>229</v>
      </c>
      <c r="D53" s="78" t="s">
        <v>230</v>
      </c>
      <c r="E53" s="78" t="s">
        <v>231</v>
      </c>
    </row>
    <row r="54" spans="1:11" customHeight="1" ht="30">
      <c r="A54" s="244"/>
      <c r="B54" s="46">
        <f>データ!BN2</f>
        <v>26</v>
      </c>
      <c r="C54" s="46">
        <f>データ!BO2</f>
        <v>6</v>
      </c>
      <c r="D54" s="47">
        <f>データ!BP2</f>
        <v>30</v>
      </c>
      <c r="E54" s="48">
        <f>データ!BQ2</f>
        <v>3</v>
      </c>
    </row>
    <row r="56" spans="1:11" customHeight="1" ht="30">
      <c r="A56" s="20" t="s">
        <v>232</v>
      </c>
    </row>
    <row r="57" spans="1:11" customHeight="1" ht="30">
      <c r="A57" s="74" t="s">
        <v>79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J63" sqref="J6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7</v>
      </c>
      <c r="D4" s="152" t="str">
        <f>調査票!B4</f>
        <v>五色サルビアホール　従来型</v>
      </c>
      <c r="F4" s="1"/>
      <c r="G4" s="1"/>
      <c r="H4" s="1"/>
      <c r="I4" s="1"/>
      <c r="J4" s="15"/>
      <c r="N4" s="10"/>
      <c r="O4" s="11" t="s">
        <v>233</v>
      </c>
      <c r="P4" s="11" t="s">
        <v>234</v>
      </c>
    </row>
    <row r="5" spans="1:20" customHeight="1" ht="25">
      <c r="A5" s="82"/>
      <c r="C5" s="96" t="s">
        <v>235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236</v>
      </c>
      <c r="O5" s="12">
        <v>0</v>
      </c>
      <c r="P5" s="13">
        <f>I13</f>
        <v>0</v>
      </c>
    </row>
    <row r="6" spans="1:20" customHeight="1" ht="25">
      <c r="A6" s="82"/>
      <c r="C6" s="96" t="s">
        <v>166</v>
      </c>
      <c r="D6" s="153">
        <f>調査票!B8</f>
        <v>34</v>
      </c>
      <c r="E6" s="1"/>
      <c r="F6" s="85" t="s">
        <v>237</v>
      </c>
      <c r="G6" s="86" t="s">
        <v>238</v>
      </c>
      <c r="H6" s="86" t="s">
        <v>239</v>
      </c>
      <c r="I6" s="87" t="s">
        <v>240</v>
      </c>
      <c r="J6" s="15"/>
      <c r="N6" s="9" t="s">
        <v>241</v>
      </c>
      <c r="O6" s="12">
        <v>0</v>
      </c>
      <c r="P6" s="13">
        <f>P5+O5</f>
        <v>0</v>
      </c>
    </row>
    <row r="7" spans="1:20" customHeight="1" ht="25">
      <c r="A7" s="82"/>
      <c r="C7" s="96" t="s">
        <v>168</v>
      </c>
      <c r="D7" s="153">
        <f>調査票!B10</f>
        <v>3</v>
      </c>
      <c r="F7" s="88" t="s">
        <v>242</v>
      </c>
      <c r="G7" s="145"/>
      <c r="H7" s="146">
        <v>1500000</v>
      </c>
      <c r="I7" s="89">
        <f>H7*G7</f>
        <v>0</v>
      </c>
      <c r="J7" s="15"/>
      <c r="N7" s="9" t="s">
        <v>243</v>
      </c>
      <c r="O7" s="12">
        <v>0</v>
      </c>
      <c r="P7" s="13">
        <f>P6+O6</f>
        <v>0</v>
      </c>
    </row>
    <row r="8" spans="1:20" customHeight="1" ht="25">
      <c r="A8" s="82"/>
      <c r="C8" s="96" t="s">
        <v>19</v>
      </c>
      <c r="D8" s="154">
        <f>調査票!B11</f>
        <v>235188</v>
      </c>
      <c r="F8" s="88" t="s">
        <v>244</v>
      </c>
      <c r="G8" s="145"/>
      <c r="H8" s="146">
        <v>400000</v>
      </c>
      <c r="I8" s="89">
        <f>H8*G8</f>
        <v>0</v>
      </c>
      <c r="J8" s="15"/>
      <c r="N8" s="9" t="s">
        <v>245</v>
      </c>
      <c r="O8" s="12">
        <v>0</v>
      </c>
      <c r="P8" s="13">
        <f>P7+O7</f>
        <v>0</v>
      </c>
    </row>
    <row r="9" spans="1:20" customHeight="1" ht="25">
      <c r="A9" s="82"/>
      <c r="C9" s="96" t="s">
        <v>246</v>
      </c>
      <c r="D9" s="143">
        <f>ROUNDUP((D8/21)/480,1)</f>
        <v>23.4</v>
      </c>
      <c r="F9" s="88" t="s">
        <v>247</v>
      </c>
      <c r="G9" s="145"/>
      <c r="H9" s="146">
        <v>450000</v>
      </c>
      <c r="I9" s="89">
        <f>H9*G9</f>
        <v>0</v>
      </c>
      <c r="J9" s="16"/>
      <c r="N9" s="9" t="s">
        <v>248</v>
      </c>
      <c r="O9" s="12">
        <v>0</v>
      </c>
      <c r="P9" s="13">
        <f>P8+O8</f>
        <v>0</v>
      </c>
    </row>
    <row r="10" spans="1:20" customHeight="1" ht="25">
      <c r="A10" s="82"/>
      <c r="C10" s="151" t="s">
        <v>164</v>
      </c>
      <c r="D10" s="155">
        <f>調査票!B6</f>
        <v>60</v>
      </c>
      <c r="F10" s="88" t="s">
        <v>249</v>
      </c>
      <c r="G10" s="145"/>
      <c r="H10" s="146">
        <v>20000</v>
      </c>
      <c r="I10" s="89">
        <f>H10*G10</f>
        <v>0</v>
      </c>
      <c r="J10" s="17"/>
      <c r="N10" s="9" t="s">
        <v>250</v>
      </c>
      <c r="O10" s="12">
        <v>0</v>
      </c>
      <c r="P10" s="13">
        <f>P9+O9</f>
        <v>0</v>
      </c>
    </row>
    <row r="11" spans="1:20" customHeight="1" ht="25">
      <c r="A11" s="82"/>
      <c r="C11" s="144" t="s">
        <v>171</v>
      </c>
      <c r="D11" s="156">
        <f>調査票!B14</f>
        <v>1</v>
      </c>
      <c r="F11" s="90" t="s">
        <v>251</v>
      </c>
      <c r="G11" s="147"/>
      <c r="H11" s="148">
        <v>10000</v>
      </c>
      <c r="I11" s="91">
        <f>H11*G11</f>
        <v>0</v>
      </c>
      <c r="N11" s="9" t="s">
        <v>252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172</v>
      </c>
      <c r="D12" s="157">
        <f>調査票!B15</f>
        <v>23</v>
      </c>
      <c r="F12" s="92" t="s">
        <v>253</v>
      </c>
      <c r="G12" s="149"/>
      <c r="H12" s="150">
        <v>50000</v>
      </c>
      <c r="I12" s="94">
        <f>H12*G12</f>
        <v>0</v>
      </c>
      <c r="N12" s="9" t="s">
        <v>254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173</v>
      </c>
      <c r="D13" s="157">
        <f>調査票!B16</f>
        <v>20</v>
      </c>
      <c r="H13" s="22"/>
      <c r="I13" s="93">
        <f>SUM(I7:I12)</f>
        <v>0</v>
      </c>
      <c r="N13" s="9" t="s">
        <v>255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174</v>
      </c>
      <c r="D14" s="158">
        <f>調査票!B17</f>
        <v>16</v>
      </c>
      <c r="N14" s="9" t="s">
        <v>256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257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182</v>
      </c>
      <c r="D16" s="134" t="s">
        <v>258</v>
      </c>
      <c r="E16" s="135" t="s">
        <v>259</v>
      </c>
      <c r="F16" s="134" t="s">
        <v>260</v>
      </c>
      <c r="G16" s="135" t="s">
        <v>180</v>
      </c>
      <c r="H16" s="159" t="s">
        <v>181</v>
      </c>
      <c r="I16" s="136" t="s">
        <v>261</v>
      </c>
      <c r="J16" s="137" t="s">
        <v>262</v>
      </c>
      <c r="N16" s="9" t="s">
        <v>263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264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183</v>
      </c>
      <c r="D18" s="107" t="s">
        <v>258</v>
      </c>
      <c r="E18" s="108" t="s">
        <v>259</v>
      </c>
      <c r="F18" s="107" t="s">
        <v>260</v>
      </c>
      <c r="G18" s="108" t="s">
        <v>180</v>
      </c>
      <c r="H18" s="160" t="s">
        <v>181</v>
      </c>
      <c r="I18" s="109" t="s">
        <v>261</v>
      </c>
      <c r="J18" s="139" t="s">
        <v>262</v>
      </c>
      <c r="N18" s="9" t="s">
        <v>265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266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184</v>
      </c>
      <c r="D20" s="107" t="s">
        <v>258</v>
      </c>
      <c r="E20" s="108" t="s">
        <v>259</v>
      </c>
      <c r="F20" s="107" t="s">
        <v>260</v>
      </c>
      <c r="G20" s="108" t="s">
        <v>180</v>
      </c>
      <c r="H20" s="160" t="s">
        <v>181</v>
      </c>
      <c r="I20" s="109" t="s">
        <v>261</v>
      </c>
      <c r="J20" s="139" t="s">
        <v>262</v>
      </c>
      <c r="N20" s="9" t="s">
        <v>267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268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185</v>
      </c>
      <c r="D22" s="107" t="s">
        <v>258</v>
      </c>
      <c r="E22" s="108" t="s">
        <v>259</v>
      </c>
      <c r="F22" s="107" t="s">
        <v>260</v>
      </c>
      <c r="G22" s="108" t="s">
        <v>180</v>
      </c>
      <c r="H22" s="160" t="s">
        <v>181</v>
      </c>
      <c r="I22" s="109" t="s">
        <v>261</v>
      </c>
      <c r="J22" s="139" t="s">
        <v>262</v>
      </c>
      <c r="N22" s="9" t="s">
        <v>269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270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271</v>
      </c>
      <c r="J24" s="162" t="s">
        <v>272</v>
      </c>
      <c r="N24" s="9" t="s">
        <v>273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274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275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276</v>
      </c>
      <c r="D27" s="127" t="s">
        <v>277</v>
      </c>
      <c r="E27" s="183" t="s">
        <v>278</v>
      </c>
      <c r="F27" s="129"/>
      <c r="G27" s="164"/>
      <c r="H27" s="164"/>
      <c r="I27" s="128"/>
      <c r="J27" s="184" t="s">
        <v>279</v>
      </c>
      <c r="N27" s="9" t="s">
        <v>280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281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282</v>
      </c>
      <c r="D29" s="160" t="s">
        <v>283</v>
      </c>
      <c r="E29" s="109" t="s">
        <v>284</v>
      </c>
      <c r="F29" s="165"/>
      <c r="G29" s="165"/>
      <c r="H29" s="165"/>
      <c r="I29" s="109" t="s">
        <v>285</v>
      </c>
      <c r="J29" s="131" t="s">
        <v>262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286</v>
      </c>
      <c r="D31" s="107" t="s">
        <v>287</v>
      </c>
      <c r="E31" s="107" t="s">
        <v>288</v>
      </c>
      <c r="F31" s="107" t="s">
        <v>289</v>
      </c>
      <c r="G31" s="108" t="s">
        <v>290</v>
      </c>
      <c r="H31" s="160"/>
      <c r="I31" s="186" t="s">
        <v>291</v>
      </c>
      <c r="J31" s="187" t="s">
        <v>262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202</v>
      </c>
      <c r="D33" s="107" t="s">
        <v>200</v>
      </c>
      <c r="E33" s="107" t="s">
        <v>201</v>
      </c>
      <c r="F33" s="165"/>
      <c r="G33" s="165"/>
      <c r="H33" s="165"/>
      <c r="I33" s="165"/>
      <c r="J33" s="131" t="s">
        <v>262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271</v>
      </c>
      <c r="J35" s="124" t="s">
        <v>272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205</v>
      </c>
      <c r="D38" s="112" t="s">
        <v>292</v>
      </c>
      <c r="E38" s="167" t="s">
        <v>293</v>
      </c>
      <c r="F38" s="113" t="s">
        <v>294</v>
      </c>
      <c r="G38" s="168"/>
      <c r="H38" s="169"/>
      <c r="I38" s="114" t="s">
        <v>261</v>
      </c>
      <c r="J38" s="115" t="s">
        <v>262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209</v>
      </c>
      <c r="D40" s="117" t="s">
        <v>292</v>
      </c>
      <c r="E40" s="107" t="s">
        <v>293</v>
      </c>
      <c r="F40" s="108" t="s">
        <v>294</v>
      </c>
      <c r="G40" s="171"/>
      <c r="H40" s="118"/>
      <c r="I40" s="186" t="s">
        <v>261</v>
      </c>
      <c r="J40" s="192" t="s">
        <v>262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210</v>
      </c>
      <c r="D42" s="117" t="s">
        <v>292</v>
      </c>
      <c r="E42" s="107"/>
      <c r="F42" s="108" t="s">
        <v>294</v>
      </c>
      <c r="G42" s="171"/>
      <c r="H42" s="118"/>
      <c r="I42" s="186" t="s">
        <v>261</v>
      </c>
      <c r="J42" s="192" t="s">
        <v>262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295</v>
      </c>
      <c r="D44" s="117" t="s">
        <v>292</v>
      </c>
      <c r="E44" s="108" t="s">
        <v>296</v>
      </c>
      <c r="F44" s="108" t="s">
        <v>297</v>
      </c>
      <c r="G44" s="171"/>
      <c r="H44" s="118"/>
      <c r="I44" s="193"/>
      <c r="J44" s="192" t="s">
        <v>262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298</v>
      </c>
      <c r="D46" s="119" t="s">
        <v>299</v>
      </c>
      <c r="E46" s="120" t="s">
        <v>300</v>
      </c>
      <c r="F46" s="121"/>
      <c r="G46" s="121"/>
      <c r="H46" s="121"/>
      <c r="I46" s="195"/>
      <c r="J46" s="196" t="s">
        <v>301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271</v>
      </c>
      <c r="J48" s="200" t="s">
        <v>272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219</v>
      </c>
      <c r="D51" s="203" t="s">
        <v>220</v>
      </c>
      <c r="E51" s="203" t="s">
        <v>302</v>
      </c>
      <c r="F51" s="203" t="s">
        <v>303</v>
      </c>
      <c r="G51" s="204"/>
      <c r="H51" s="204"/>
      <c r="I51" s="205" t="s">
        <v>261</v>
      </c>
      <c r="J51" s="206" t="s">
        <v>262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223</v>
      </c>
      <c r="D53" s="211" t="s">
        <v>224</v>
      </c>
      <c r="E53" s="212" t="s">
        <v>225</v>
      </c>
      <c r="F53" s="211" t="s">
        <v>260</v>
      </c>
      <c r="G53" s="213" t="s">
        <v>304</v>
      </c>
      <c r="H53" s="212" t="s">
        <v>227</v>
      </c>
      <c r="I53" s="186" t="s">
        <v>261</v>
      </c>
      <c r="J53" s="214" t="s">
        <v>262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228</v>
      </c>
      <c r="D55" s="211" t="s">
        <v>224</v>
      </c>
      <c r="E55" s="212" t="s">
        <v>229</v>
      </c>
      <c r="F55" s="211"/>
      <c r="G55" s="212" t="s">
        <v>304</v>
      </c>
      <c r="H55" s="212" t="s">
        <v>231</v>
      </c>
      <c r="I55" s="186" t="s">
        <v>261</v>
      </c>
      <c r="J55" s="214" t="s">
        <v>262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271</v>
      </c>
      <c r="J57" s="223" t="s">
        <v>272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305</v>
      </c>
      <c r="E62" s="99" t="s">
        <v>306</v>
      </c>
      <c r="F62" s="99" t="s">
        <v>307</v>
      </c>
      <c r="G62" s="99" t="s">
        <v>79</v>
      </c>
      <c r="H62" s="98" t="s">
        <v>308</v>
      </c>
      <c r="I62" s="98"/>
      <c r="J62" s="174" t="s">
        <v>309</v>
      </c>
    </row>
    <row r="63" spans="1:20" customHeight="1" ht="25">
      <c r="A63" s="82"/>
      <c r="C63" s="84"/>
      <c r="D63" s="100">
        <f>D6</f>
        <v>34</v>
      </c>
      <c r="E63" s="101">
        <f>D10*11600*365</f>
        <v>254040000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310</v>
      </c>
      <c r="J65" s="177" t="s">
        <v>311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