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<sst xmlns="http://schemas.openxmlformats.org/spreadsheetml/2006/main" uniqueCount="276">
  <si>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</si>
  <si>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すかいの郷</t>
  </si>
  <si>
    <t>特別養護老人ホーム</t>
  </si>
  <si>
    <t>栃木県日光市倉ヶ崎新田143-1</t>
  </si>
  <si>
    <t>0288257100</t>
  </si>
  <si>
    <t>f-chikazawa@sukai.jp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</si>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</sst>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Relationship Id="rId3" Type="http://schemas.openxmlformats.org/officeDocument/2006/relationships/image" Target="../media/image33.png"/><Relationship Id="rId4" Type="http://schemas.openxmlformats.org/officeDocument/2006/relationships/image" Target="../media/image44.png"/><Relationship Id="rId5" Type="http://schemas.openxmlformats.org/officeDocument/2006/relationships/image" Target="../media/image55.png"/><Relationship Id="rId6" Type="http://schemas.openxmlformats.org/officeDocument/2006/relationships/image" Target="../media/image66.png"/><Relationship Id="rId7" Type="http://schemas.openxmlformats.org/officeDocument/2006/relationships/image" Target="../media/image77.png"/><Relationship Id="rId8" Type="http://schemas.openxmlformats.org/officeDocument/2006/relationships/image" Target="../media/image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68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23" t="s">
        <v>163</v>
      </c>
      <c r="B3" s="224"/>
      <c r="C3" s="224"/>
      <c r="D3" s="224"/>
      <c r="E3" s="225"/>
      <c r="G3" s="22"/>
    </row>
    <row r="4" spans="1:11" customHeight="1" ht="30">
      <c r="A4" s="23" t="s">
        <v>7</v>
      </c>
      <c r="B4" s="226" t="str">
        <f>データ!B2</f>
        <v>すかいの郷</v>
      </c>
      <c r="C4" s="227"/>
      <c r="D4" s="227"/>
      <c r="E4" s="228"/>
    </row>
    <row r="5" spans="1:11" customHeight="1" ht="30">
      <c r="A5" s="24" t="s">
        <v>8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164</v>
      </c>
      <c r="B6" s="214">
        <f>データ!G2</f>
        <v>0</v>
      </c>
      <c r="C6" s="215"/>
      <c r="D6" s="215"/>
      <c r="E6" s="216"/>
    </row>
    <row r="7" spans="1:11" customHeight="1" ht="30">
      <c r="A7" s="24" t="s">
        <v>165</v>
      </c>
      <c r="B7" s="229" t="str">
        <f>_xlfn.CONCAT(_xlfn.CONCAT("ユニットケア（1ユニット",データ!H2,"名）"))</f>
        <v>ユニットケア（1ユニット0名）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166</v>
      </c>
      <c r="B8" s="214">
        <f>データ!J2</f>
        <v>0</v>
      </c>
      <c r="C8" s="215"/>
      <c r="D8" s="215"/>
      <c r="E8" s="216"/>
    </row>
    <row r="9" spans="1:11" customHeight="1" ht="30">
      <c r="A9" s="24" t="s">
        <v>167</v>
      </c>
      <c r="B9" s="229" t="str">
        <f>_xlfn.CONCAT(_xlfn.CONCAT("ユニットケア（1ユニット",データ!K2,"名）"))</f>
        <v>ユニットケア（1ユニット0名）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168</v>
      </c>
      <c r="B10" s="214">
        <f>データ!M2</f>
        <v>0</v>
      </c>
      <c r="C10" s="215"/>
      <c r="D10" s="215"/>
      <c r="E10" s="216"/>
    </row>
    <row r="11" spans="1:11" customHeight="1" ht="30">
      <c r="A11" s="24" t="s">
        <v>19</v>
      </c>
      <c r="B11" s="232">
        <f>データ!N2</f>
        <v>0</v>
      </c>
      <c r="C11" s="233"/>
      <c r="D11" s="233"/>
      <c r="E11" s="234"/>
    </row>
    <row r="12" spans="1:11" customHeight="1" ht="39">
      <c r="A12" s="26" t="s">
        <v>169</v>
      </c>
      <c r="B12" s="235">
        <f>データ!O2</f>
        <v>0</v>
      </c>
      <c r="C12" s="236"/>
      <c r="D12" s="236"/>
      <c r="E12" s="237"/>
    </row>
    <row r="13" spans="1:11" customHeight="1" ht="30">
      <c r="A13" s="223" t="s">
        <v>170</v>
      </c>
      <c r="B13" s="224"/>
      <c r="C13" s="224"/>
      <c r="D13" s="224"/>
      <c r="E13" s="225"/>
    </row>
    <row r="14" spans="1:11" customHeight="1" ht="30">
      <c r="A14" s="23" t="s">
        <v>171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172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173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174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183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184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185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20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210</v>
      </c>
      <c r="B40" s="57" t="s">
        <v>206</v>
      </c>
      <c r="C40" s="31"/>
      <c r="D40" s="31" t="s">
        <v>208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214</v>
      </c>
      <c r="B44" s="57" t="s">
        <v>215</v>
      </c>
      <c r="C44" s="58" t="s">
        <v>216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12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7</v>
      </c>
      <c r="D4" s="141" t="str">
        <f>調査票!B4</f>
        <v>すかいの郷</v>
      </c>
      <c r="E4" s="78"/>
      <c r="G4" s="3"/>
      <c r="H4" s="3"/>
    </row>
    <row r="5" spans="1:11" customHeight="1" ht="2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166</v>
      </c>
      <c r="D6" s="134">
        <f>調査票!B8</f>
        <v>0</v>
      </c>
      <c r="E6" s="78"/>
      <c r="G6" s="3"/>
      <c r="H6" s="3"/>
    </row>
    <row r="7" spans="1:11" customHeight="1" ht="25">
      <c r="A7" s="75"/>
      <c r="B7" s="77"/>
      <c r="C7" s="84" t="s">
        <v>168</v>
      </c>
      <c r="D7" s="134">
        <f>調査票!B10</f>
        <v>0</v>
      </c>
      <c r="E7" s="78"/>
      <c r="G7" s="3"/>
      <c r="H7" s="3"/>
    </row>
    <row r="8" spans="1:11" customHeight="1" ht="25">
      <c r="A8" s="75"/>
      <c r="B8" s="77"/>
      <c r="C8" s="84" t="s">
        <v>19</v>
      </c>
      <c r="D8" s="135">
        <f>調査票!B11</f>
        <v>0</v>
      </c>
      <c r="E8" s="79"/>
    </row>
    <row r="9" spans="1:11" customHeight="1" ht="25">
      <c r="A9" s="75"/>
      <c r="B9" s="77"/>
      <c r="C9" s="84" t="s">
        <v>234</v>
      </c>
      <c r="D9" s="130">
        <f>ROUNDUP((D8/21)/480,1)</f>
        <v>0</v>
      </c>
      <c r="E9" s="79"/>
    </row>
    <row r="10" spans="1:11" customHeight="1" ht="25">
      <c r="A10" s="75"/>
      <c r="B10" s="77"/>
      <c r="C10" s="133" t="s">
        <v>164</v>
      </c>
      <c r="D10" s="136">
        <f>調査票!B6</f>
        <v>0</v>
      </c>
      <c r="E10" s="78"/>
    </row>
    <row r="11" spans="1:11" customHeight="1" ht="25">
      <c r="A11" s="75"/>
      <c r="B11" s="77"/>
      <c r="C11" s="131" t="s">
        <v>171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172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173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174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5">
      <c r="A63" s="75"/>
      <c r="B63" s="77"/>
      <c r="C63" s="83"/>
      <c r="D63" s="93">
        <f>D6</f>
        <v>0</v>
      </c>
      <c r="E63" s="94">
        <f>D10*11600*365</f>
        <v>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274</v>
      </c>
      <c r="J65" s="87" t="s">
        <v>275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