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<sst xmlns="http://schemas.openxmlformats.org/spreadsheetml/2006/main" uniqueCount="274">
  <si>
    <t xml:space="preserve"> </t>
  </si>
  <si>
    <t>wellnet</t>
  </si>
  <si>
    <t>特別養護老人ホーム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</si>
  <si>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</si>
  <si>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</si>
  <si>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</si>
  <si>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</si>
  <si>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</si>
  <si>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</si>
  <si>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</si>
  <si>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</si>
  <si>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</si>
  <si>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</si>
  <si>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</si>
  <si>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</si>
  <si>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</si>
  <si>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</si>
  <si>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</si>
  <si>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</si>
  <si>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</si>
  <si>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</si>
  <si>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</si>
  <si>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</si>
  <si>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</si>
  <si>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</si>
  <si>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</si>
  <si>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</si>
  <si>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</si>
  <si>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</si>
  <si>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</si>
  <si>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</si>
  <si>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</si>
  <si>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</si>
  <si>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</si>
  <si>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</si>
  <si>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</si>
  <si>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</si>
  <si>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</si>
  <si>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</si>
  <si>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</si>
  <si>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</si>
  <si>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</si>
  <si>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</si>
  <si>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</si>
  <si>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</si>
  <si>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</si>
  <si>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</si>
  <si>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</si>
  <si>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</si>
  <si>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</si>
  <si>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</si>
  <si>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</si>
  <si>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</si>
  <si>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</si>
  <si>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</si>
  <si>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</si>
  <si>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</si>
  <si>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</si>
  <si>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</si>
  <si>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</si>
  <si>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</si>
  <si>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</si>
  <si>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</si>
  <si>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</si>
  <si>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</si>
  <si>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</si>
  <si>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</si>
  <si>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</si>
  <si>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</si>
  <si>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</si>
  <si>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</si>
  <si>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</si>
  <si>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</si>
  <si>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</si>
  <si>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</si>
  <si>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</si>
  <si>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</si>
  <si>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</si>
  <si>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</si>
  <si>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</si>
  <si>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</si>
  <si>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</si>
  <si>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</si>
  <si>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</si>
  <si>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</si>
  <si>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</si>
  <si>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</si>
  <si>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</si>
  <si>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</si>
  <si>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</si>
  <si>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</si>
  <si>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</si>
  <si>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</si>
  <si>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</si>
  <si>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</si>
  <si>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</si>
  <si>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</si>
  <si>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</si>
  <si>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</si>
  <si>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</si>
  <si>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</si>
  <si>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</si>
  <si>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</si>
  <si>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</si>
  <si>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</si>
  <si>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</si>
  <si>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</si>
  <si>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</si>
  <si>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</si>
  <si>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</si>
  <si>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</si>
  <si>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</si>
  <si>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</si>
  <si>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</si>
  <si>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</si>
  <si>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</si>
  <si>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</si>
  <si>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</si>
  <si>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</si>
  <si>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</si>
  <si>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</si>
  <si>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</si>
  <si>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</si>
  <si>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</si>
  <si>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</si>
  <si>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</si>
  <si>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</si>
  <si>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</si>
  <si>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</si>
  <si>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</si>
  <si>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</si>
  <si>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</si>
  <si>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</si>
  <si>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</si>
  <si>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</si>
  <si>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</si>
  <si>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</si>
  <si>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</si>
  <si>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</si>
  <si>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</si>
  <si>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</si>
  <si>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</si>
  <si>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</si>
  <si>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</si>
  <si>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</si>
  <si>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</si>
  <si>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</si>
  <si>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</si>
  <si>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</si>
  <si>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</si>
  <si>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</si>
  <si>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</si>
  <si>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</si>
  <si>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</si>
  <si>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</si>
  <si>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</si>
  <si>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</si>
  <si>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</si>
  <si>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</si>
  <si>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</si>
  <si>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</si>
  <si>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</si>
  <si>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</si>
  <si>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</si>
  <si>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</si>
  <si>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</si>
  <si>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</si>
  <si>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</si>
  <si>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</si>
  <si>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</si>
  <si>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</si>
  <si>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</si>
  <si>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</si>
  <si>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</si>
  <si>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</si>
  <si>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</si>
  <si>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</si>
  <si>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</si>
  <si>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</si>
  <si>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</si>
  <si>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</si>
  <si>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</si>
  <si>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</si>
  <si>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</si>
  <si>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</si>
  <si>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</si>
  <si>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</si>
  <si>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</si>
  <si>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</si>
  <si>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</si>
  <si>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</si>
  <si>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</si>
  <si>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</si>
  <si>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</si>
  <si>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</si>
  <si>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</si>
  <si>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</si>
  <si>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</si>
  <si>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</si>
  <si>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</si>
  <si>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</si>
  <si>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</si>
  <si>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</si>
  <si>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</si>
  <si>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</si>
  <si>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</si>
  <si>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</si>
  <si>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</si>
  <si>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</si>
  <si>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</si>
  <si>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</si>
  <si>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</si>
  <si>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</si>
  <si>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</si>
  <si>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</si>
  <si>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</si>
  <si>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</si>
  <si>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</si>
  <si>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</si>
  <si>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</si>
  <si>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</si>
  <si>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</si>
  <si>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</si>
  <si>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</si>
  <si>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</si>
  <si>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</si>
  <si>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</si>
  <si>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</si>
  <si>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</si>
  <si>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</si>
  <si>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</si>
  <si>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</si>
  <si>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</si>
  <si>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</si>
  <si>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総移乗回数/日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</si>
  <si>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</si>
  <si>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</si>
  <si>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</si>
  <si>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</si>
  <si>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</si>
  <si>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</si>
  <si>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</si>
  <si>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</si>
  <si>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</si>
  <si>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</si>
  <si>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</si>
  <si>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</si>
  <si>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</si>
  <si>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</si>
  <si>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</si>
  <si>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</si>
  <si>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</si>
  <si>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</si>
  <si>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発生件数/年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</si>
  <si>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</si>
  <si>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</si>
  <si>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</si>
  <si>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</si>
  <si>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</si>
  <si>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</si>
  <si>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一件あたり平均入院期間（日）/件</t>
  </si>
  <si>
    <t>損失コスト/月</t>
  </si>
  <si>
    <t>損失コスト/年</t>
  </si>
  <si>
    <t>一日あたり総使用枚数/(人)</t>
  </si>
  <si>
    <t>一枚あたりオムツ単価/枚</t>
  </si>
  <si>
    <t>総交換回数/日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</si>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</sst>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3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796875" outlineLevelRow="0" outlineLevelCol="0"/>
  <cols>
    <col min="1" max="1" width="3.1992187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9921875" customWidth="true" style="16"/>
    <col min="7" max="7" width="4.5" customWidth="true" style="16"/>
    <col min="8" max="8" width="17.69921875" customWidth="true" style="16"/>
    <col min="9" max="9" width="14.19921875" customWidth="true" style="16"/>
    <col min="10" max="10" width="6" customWidth="true" style="16"/>
    <col min="11" max="11" width="16.19921875" customWidth="true" style="16"/>
    <col min="12" max="12" width="12.5" customWidth="true" style="16"/>
    <col min="13" max="13" width="7.5" customWidth="true" style="16"/>
    <col min="14" max="14" width="9.69921875" customWidth="true" style="16"/>
    <col min="15" max="15" width="30.296875" customWidth="true" style="16"/>
    <col min="16" max="16" width="3.69921875" customWidth="true" style="16"/>
    <col min="17" max="17" width="2.69921875" customWidth="true" style="16"/>
    <col min="18" max="18" width="2.796875" customWidth="true" style="16"/>
    <col min="19" max="19" width="2.5" customWidth="true" style="16"/>
    <col min="20" max="20" width="15" customWidth="true" style="16"/>
    <col min="21" max="21" width="15.796875" customWidth="true" style="16"/>
    <col min="22" max="22" width="11.69921875" customWidth="true" style="16"/>
    <col min="23" max="23" width="21.19921875" customWidth="true" style="16"/>
    <col min="24" max="24" width="16.69921875" customWidth="true" style="16"/>
    <col min="25" max="25" width="17.5" customWidth="true" style="16"/>
    <col min="26" max="26" width="13.296875" customWidth="true" style="16"/>
    <col min="27" max="27" width="22.69921875" customWidth="true" style="16"/>
    <col min="28" max="28" width="15" customWidth="true" style="16"/>
    <col min="29" max="29" width="15.796875" customWidth="true" style="16"/>
    <col min="30" max="30" width="11.69921875" customWidth="true" style="16"/>
    <col min="31" max="31" width="21.19921875" customWidth="true" style="16"/>
    <col min="32" max="32" width="15.5" customWidth="true" style="16"/>
    <col min="33" max="33" width="16.296875" customWidth="true" style="16"/>
    <col min="34" max="34" width="12.19921875" customWidth="true" style="16"/>
    <col min="35" max="35" width="21.69921875" customWidth="true" style="16"/>
    <col min="36" max="36" width="19.19921875" customWidth="true" style="16"/>
    <col min="37" max="37" width="15" customWidth="true" style="16"/>
    <col min="38" max="38" width="11.69921875" customWidth="true" style="16"/>
    <col min="39" max="39" width="18.69921875" customWidth="true" style="16"/>
    <col min="40" max="40" width="17.69921875" customWidth="true" style="16"/>
    <col min="41" max="41" width="26.796875" customWidth="true" style="16"/>
    <col min="42" max="42" width="22.69921875" customWidth="true" style="16"/>
    <col min="43" max="43" width="17.69921875" customWidth="true" style="16"/>
    <col min="44" max="44" width="17.69921875" customWidth="true" style="16"/>
    <col min="45" max="45" width="17.69921875" customWidth="true" style="16"/>
    <col min="46" max="46" width="17.69921875" customWidth="true" style="16"/>
    <col min="47" max="47" width="21.796875" customWidth="true" style="16"/>
    <col min="48" max="48" width="26.796875" customWidth="true" style="16"/>
    <col min="49" max="49" width="14.19921875" customWidth="true" style="16"/>
    <col min="50" max="50" width="18.69921875" customWidth="true" style="16"/>
    <col min="51" max="51" width="23.69921875" customWidth="true" style="16"/>
    <col min="52" max="52" width="14.19921875" customWidth="true" style="16"/>
    <col min="53" max="53" width="23.69921875" customWidth="true" style="16"/>
    <col min="54" max="54" width="14.19921875" customWidth="true" style="16"/>
    <col min="55" max="55" width="21.796875" customWidth="true" style="16"/>
    <col min="56" max="56" width="19.19921875" customWidth="true" style="16"/>
    <col min="57" max="57" width="14.19921875" customWidth="true" style="16"/>
    <col min="58" max="58" width="22.69921875" customWidth="true" style="16"/>
    <col min="59" max="59" width="21" customWidth="true" style="16"/>
    <col min="60" max="60" width="26.796875" customWidth="true" style="16"/>
    <col min="61" max="61" width="26.796875" customWidth="true" style="16"/>
    <col min="62" max="62" width="22.69921875" customWidth="true" style="16"/>
    <col min="63" max="63" width="30.19921875" customWidth="true" style="16"/>
    <col min="64" max="64" width="26.796875" customWidth="true" style="16"/>
    <col min="65" max="65" width="31.796875" customWidth="true" style="16"/>
    <col min="66" max="66" width="22.69921875" customWidth="true" style="16"/>
    <col min="67" max="67" width="30.19921875" customWidth="true" style="16"/>
    <col min="68" max="68" width="30.19921875" customWidth="true" style="16"/>
    <col min="69" max="69" width="30.19921875" customWidth="true" style="16"/>
    <col min="70" max="70" width="21" customWidth="true" style="16"/>
    <col min="71" max="71" width="33.69921875" customWidth="true" style="16"/>
    <col min="72" max="72" width="33.69921875" customWidth="true" style="16"/>
    <col min="73" max="73" width="31.796875" customWidth="true" style="16"/>
    <col min="74" max="74" width="9" customWidth="true" style="16"/>
    <col min="75" max="75" width="26" customWidth="true" style="16"/>
    <col min="76" max="76" width="40.796875" customWidth="true" style="16"/>
    <col min="77" max="77" width="35.19921875" customWidth="true" style="16"/>
    <col min="78" max="78" width="36.6992187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74</v>
      </c>
      <c r="B2" s="15" t="s">
        <v>1</v>
      </c>
      <c r="C2" s="15" t="s">
        <v>2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3</v>
      </c>
      <c r="B3" s="17" t="s">
        <v>4</v>
      </c>
      <c r="C3" s="17" t="s">
        <v>5</v>
      </c>
      <c r="D3" s="17" t="s">
        <v>6</v>
      </c>
      <c r="E3" s="17" t="s">
        <v>7</v>
      </c>
      <c r="F3" s="18" t="s">
        <v>8</v>
      </c>
      <c r="G3" s="18" t="s">
        <v>9</v>
      </c>
      <c r="H3" s="17" t="s">
        <v>10</v>
      </c>
      <c r="I3" s="17" t="s">
        <v>11</v>
      </c>
      <c r="J3" s="17" t="s">
        <v>12</v>
      </c>
      <c r="K3" s="17" t="s">
        <v>13</v>
      </c>
      <c r="L3" s="17" t="s">
        <v>14</v>
      </c>
      <c r="M3" s="17" t="s">
        <v>15</v>
      </c>
      <c r="N3" s="17" t="s">
        <v>16</v>
      </c>
      <c r="O3" s="17" t="s">
        <v>17</v>
      </c>
      <c r="P3" s="17" t="s">
        <v>18</v>
      </c>
      <c r="Q3" s="17" t="s">
        <v>19</v>
      </c>
      <c r="R3" s="17" t="s">
        <v>20</v>
      </c>
      <c r="S3" s="17" t="s">
        <v>21</v>
      </c>
      <c r="T3" s="17" t="s">
        <v>22</v>
      </c>
      <c r="U3" s="17" t="s">
        <v>23</v>
      </c>
      <c r="V3" s="17" t="s">
        <v>24</v>
      </c>
      <c r="W3" s="17" t="s">
        <v>25</v>
      </c>
      <c r="X3" s="17" t="s">
        <v>26</v>
      </c>
      <c r="Y3" s="17" t="s">
        <v>27</v>
      </c>
      <c r="Z3" s="17" t="s">
        <v>28</v>
      </c>
      <c r="AA3" s="17" t="s">
        <v>29</v>
      </c>
      <c r="AB3" s="17" t="s">
        <v>30</v>
      </c>
      <c r="AC3" s="17" t="s">
        <v>31</v>
      </c>
      <c r="AD3" s="17" t="s">
        <v>32</v>
      </c>
      <c r="AE3" s="17" t="s">
        <v>33</v>
      </c>
      <c r="AF3" s="17" t="s">
        <v>34</v>
      </c>
      <c r="AG3" s="17" t="s">
        <v>35</v>
      </c>
      <c r="AH3" s="17" t="s">
        <v>36</v>
      </c>
      <c r="AI3" s="17" t="s">
        <v>37</v>
      </c>
      <c r="AJ3" s="17" t="s">
        <v>38</v>
      </c>
      <c r="AK3" s="17" t="s">
        <v>39</v>
      </c>
      <c r="AL3" s="17" t="s">
        <v>40</v>
      </c>
      <c r="AM3" s="17" t="s">
        <v>41</v>
      </c>
      <c r="AN3" s="17" t="s">
        <v>42</v>
      </c>
      <c r="AO3" s="17" t="s">
        <v>43</v>
      </c>
      <c r="AP3" s="17" t="s">
        <v>44</v>
      </c>
      <c r="AQ3" s="17" t="s">
        <v>45</v>
      </c>
      <c r="AR3" s="19" t="s">
        <v>46</v>
      </c>
      <c r="AS3" s="19" t="s">
        <v>47</v>
      </c>
      <c r="AT3" s="19" t="s">
        <v>48</v>
      </c>
      <c r="AU3" s="19" t="s">
        <v>49</v>
      </c>
      <c r="AV3" s="19" t="s">
        <v>50</v>
      </c>
      <c r="AW3" s="19" t="s">
        <v>51</v>
      </c>
      <c r="AX3" s="19" t="s">
        <v>52</v>
      </c>
      <c r="AY3" s="19" t="s">
        <v>53</v>
      </c>
      <c r="AZ3" s="19" t="s">
        <v>54</v>
      </c>
      <c r="BA3" s="19" t="s">
        <v>55</v>
      </c>
      <c r="BB3" s="19" t="s">
        <v>56</v>
      </c>
      <c r="BC3" s="19" t="s">
        <v>57</v>
      </c>
      <c r="BD3" s="19" t="s">
        <v>58</v>
      </c>
      <c r="BE3" s="19" t="s">
        <v>59</v>
      </c>
      <c r="BF3" s="19" t="s">
        <v>60</v>
      </c>
      <c r="BG3" s="19" t="s">
        <v>61</v>
      </c>
      <c r="BH3" s="19" t="s">
        <v>62</v>
      </c>
      <c r="BI3" s="19" t="s">
        <v>63</v>
      </c>
      <c r="BJ3" s="19" t="s">
        <v>64</v>
      </c>
      <c r="BK3" s="19" t="s">
        <v>65</v>
      </c>
      <c r="BL3" s="19" t="s">
        <v>66</v>
      </c>
      <c r="BM3" s="19" t="s">
        <v>67</v>
      </c>
      <c r="BN3" s="19" t="s">
        <v>68</v>
      </c>
      <c r="BO3" s="19" t="s">
        <v>69</v>
      </c>
      <c r="BP3" s="19" t="s">
        <v>70</v>
      </c>
      <c r="BQ3" s="19" t="s">
        <v>71</v>
      </c>
      <c r="BR3" s="19" t="s">
        <v>72</v>
      </c>
      <c r="BS3" s="19" t="s">
        <v>73</v>
      </c>
      <c r="BT3" s="19" t="s">
        <v>74</v>
      </c>
      <c r="BU3" s="19" t="s">
        <v>75</v>
      </c>
      <c r="BV3" s="65" t="s">
        <v>76</v>
      </c>
      <c r="BW3" s="65" t="s">
        <v>77</v>
      </c>
      <c r="BX3" s="65" t="s">
        <v>78</v>
      </c>
      <c r="BY3" s="65" t="s">
        <v>79</v>
      </c>
      <c r="BZ3" s="65" t="s">
        <v>80</v>
      </c>
    </row>
    <row r="4" spans="1:79">
      <c r="A4" s="20" t="s">
        <v>81</v>
      </c>
      <c r="B4" s="21" t="s">
        <v>82</v>
      </c>
      <c r="C4" s="17" t="s">
        <v>83</v>
      </c>
      <c r="D4" s="20" t="s">
        <v>84</v>
      </c>
      <c r="E4" s="20" t="s">
        <v>85</v>
      </c>
      <c r="F4" s="17" t="s">
        <v>86</v>
      </c>
      <c r="G4" s="17" t="s">
        <v>87</v>
      </c>
      <c r="H4" s="17" t="s">
        <v>88</v>
      </c>
      <c r="I4" s="17" t="s">
        <v>89</v>
      </c>
      <c r="J4" s="17" t="s">
        <v>90</v>
      </c>
      <c r="K4" s="17" t="s">
        <v>91</v>
      </c>
      <c r="L4" s="17" t="s">
        <v>92</v>
      </c>
      <c r="M4" s="17" t="s">
        <v>93</v>
      </c>
      <c r="N4" s="17" t="s">
        <v>94</v>
      </c>
      <c r="O4" s="17" t="s">
        <v>95</v>
      </c>
      <c r="P4" s="17" t="s">
        <v>96</v>
      </c>
      <c r="Q4" s="17" t="s">
        <v>97</v>
      </c>
      <c r="R4" s="17" t="s">
        <v>98</v>
      </c>
      <c r="S4" s="17" t="s">
        <v>99</v>
      </c>
      <c r="T4" s="17" t="s">
        <v>100</v>
      </c>
      <c r="U4" s="17" t="s">
        <v>101</v>
      </c>
      <c r="V4" s="17" t="s">
        <v>102</v>
      </c>
      <c r="W4" s="17" t="s">
        <v>103</v>
      </c>
      <c r="X4" s="17" t="s">
        <v>104</v>
      </c>
      <c r="Y4" s="17" t="s">
        <v>105</v>
      </c>
      <c r="Z4" s="17" t="s">
        <v>106</v>
      </c>
      <c r="AA4" s="17" t="s">
        <v>107</v>
      </c>
      <c r="AB4" s="17" t="s">
        <v>108</v>
      </c>
      <c r="AC4" s="17" t="s">
        <v>109</v>
      </c>
      <c r="AD4" s="17" t="s">
        <v>110</v>
      </c>
      <c r="AE4" s="17" t="s">
        <v>111</v>
      </c>
      <c r="AF4" s="17" t="s">
        <v>112</v>
      </c>
      <c r="AG4" s="17" t="s">
        <v>113</v>
      </c>
      <c r="AH4" s="17" t="s">
        <v>114</v>
      </c>
      <c r="AI4" s="17" t="s">
        <v>115</v>
      </c>
      <c r="AJ4" s="17" t="s">
        <v>116</v>
      </c>
      <c r="AK4" s="17" t="s">
        <v>117</v>
      </c>
      <c r="AL4" s="17" t="s">
        <v>118</v>
      </c>
      <c r="AM4" s="17" t="s">
        <v>119</v>
      </c>
      <c r="AN4" s="17" t="s">
        <v>120</v>
      </c>
      <c r="AO4" s="17" t="s">
        <v>121</v>
      </c>
      <c r="AP4" s="17" t="s">
        <v>122</v>
      </c>
      <c r="AQ4" s="17" t="s">
        <v>123</v>
      </c>
      <c r="AR4" s="17" t="s">
        <v>124</v>
      </c>
      <c r="AS4" s="17" t="s">
        <v>125</v>
      </c>
      <c r="AT4" s="17" t="s">
        <v>126</v>
      </c>
      <c r="AU4" s="17" t="s">
        <v>127</v>
      </c>
      <c r="AV4" s="17" t="s">
        <v>128</v>
      </c>
      <c r="AW4" s="17" t="s">
        <v>129</v>
      </c>
      <c r="AX4" s="17" t="s">
        <v>130</v>
      </c>
      <c r="AY4" s="17" t="s">
        <v>131</v>
      </c>
      <c r="AZ4" s="17" t="s">
        <v>132</v>
      </c>
      <c r="BA4" s="17" t="s">
        <v>133</v>
      </c>
      <c r="BB4" s="17" t="s">
        <v>134</v>
      </c>
      <c r="BC4" s="17" t="s">
        <v>135</v>
      </c>
      <c r="BD4" s="17" t="s">
        <v>136</v>
      </c>
      <c r="BE4" s="17" t="s">
        <v>137</v>
      </c>
      <c r="BF4" s="17" t="s">
        <v>138</v>
      </c>
      <c r="BG4" s="17" t="s">
        <v>139</v>
      </c>
      <c r="BH4" s="17" t="s">
        <v>140</v>
      </c>
      <c r="BI4" s="17" t="s">
        <v>141</v>
      </c>
      <c r="BJ4" s="17" t="s">
        <v>142</v>
      </c>
      <c r="BK4" s="17" t="s">
        <v>143</v>
      </c>
      <c r="BL4" s="17" t="s">
        <v>144</v>
      </c>
      <c r="BM4" s="17" t="s">
        <v>145</v>
      </c>
      <c r="BN4" s="17" t="s">
        <v>146</v>
      </c>
      <c r="BO4" s="17" t="s">
        <v>147</v>
      </c>
      <c r="BP4" s="17" t="s">
        <v>148</v>
      </c>
      <c r="BQ4" s="17" t="s">
        <v>149</v>
      </c>
      <c r="BR4" s="17" t="s">
        <v>150</v>
      </c>
      <c r="BS4" s="17" t="s">
        <v>151</v>
      </c>
      <c r="BT4" s="17" t="s">
        <v>152</v>
      </c>
      <c r="BU4" s="17" t="s">
        <v>153</v>
      </c>
      <c r="BV4" s="17" t="s">
        <v>154</v>
      </c>
      <c r="BW4" s="17" t="s">
        <v>155</v>
      </c>
      <c r="BX4" s="17" t="s">
        <v>156</v>
      </c>
      <c r="BY4" s="17" t="s">
        <v>157</v>
      </c>
      <c r="BZ4" s="17" t="s">
        <v>158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796875" outlineLevelRow="0" outlineLevelCol="0"/>
  <cols>
    <col min="1" max="1" width="20.69921875" customWidth="true" style="14"/>
    <col min="2" max="2" width="20.69921875" customWidth="true" style="14"/>
    <col min="3" max="3" width="20.69921875" customWidth="true" style="14"/>
    <col min="4" max="4" width="20.69921875" customWidth="true" style="14"/>
    <col min="5" max="5" width="20.69921875" customWidth="true" style="14"/>
    <col min="6" max="6" width="11.19921875" customWidth="true" style="14"/>
    <col min="7" max="7" width="11.69921875" customWidth="true" style="14"/>
    <col min="8" max="8" width="11.69921875" customWidth="true" style="14"/>
    <col min="9" max="9" width="10.6992187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159</v>
      </c>
    </row>
    <row r="3" spans="1:11" customHeight="1" ht="30">
      <c r="A3" s="222" t="s">
        <v>160</v>
      </c>
      <c r="B3" s="223"/>
      <c r="C3" s="223"/>
      <c r="D3" s="223"/>
      <c r="E3" s="224"/>
      <c r="G3" s="22"/>
    </row>
    <row r="4" spans="1:11" customHeight="1" ht="30">
      <c r="A4" s="23" t="s">
        <v>4</v>
      </c>
      <c r="B4" s="225" t="str">
        <f>データ!B2</f>
        <v>wellnet</v>
      </c>
      <c r="C4" s="226"/>
      <c r="D4" s="226"/>
      <c r="E4" s="227"/>
    </row>
    <row r="5" spans="1:11" customHeight="1" ht="30">
      <c r="A5" s="24" t="s">
        <v>5</v>
      </c>
      <c r="B5" s="228" t="str">
        <f>データ!C2</f>
        <v>特別養護老人ホーム</v>
      </c>
      <c r="C5" s="229"/>
      <c r="D5" s="229"/>
      <c r="E5" s="230"/>
    </row>
    <row r="6" spans="1:11" customHeight="1" ht="30">
      <c r="A6" s="25" t="s">
        <v>161</v>
      </c>
      <c r="B6" s="213">
        <f>データ!G2</f>
        <v>0</v>
      </c>
      <c r="C6" s="214"/>
      <c r="D6" s="214"/>
      <c r="E6" s="215"/>
    </row>
    <row r="7" spans="1:11" customHeight="1" ht="30">
      <c r="A7" s="24" t="s">
        <v>162</v>
      </c>
      <c r="B7" s="228" t="str">
        <f>_xlfn.CONCAT(_xlfn.CONCAT("ユニットケア（1ユニット",データ!H2,"名）"))</f>
        <v>ユニットケア（1ユニット0名）</v>
      </c>
      <c r="C7" s="229"/>
      <c r="D7" s="229" t="str">
        <f>_xlfn.CONCAT(_xlfn.CONCAT("従来型（1フロア",データ!I2,"名）"))</f>
        <v>従来型（1フロア0名）</v>
      </c>
      <c r="E7" s="230"/>
    </row>
    <row r="8" spans="1:11" customHeight="1" ht="30">
      <c r="A8" s="24" t="s">
        <v>163</v>
      </c>
      <c r="B8" s="213">
        <f>データ!J2</f>
        <v>0</v>
      </c>
      <c r="C8" s="214"/>
      <c r="D8" s="214"/>
      <c r="E8" s="215"/>
    </row>
    <row r="9" spans="1:11" customHeight="1" ht="30">
      <c r="A9" s="24" t="s">
        <v>164</v>
      </c>
      <c r="B9" s="228" t="str">
        <f>_xlfn.CONCAT(_xlfn.CONCAT("ユニットケア（1ユニット",データ!K2,"名）"))</f>
        <v>ユニットケア（1ユニット0名）</v>
      </c>
      <c r="C9" s="229"/>
      <c r="D9" s="229" t="str">
        <f>_xlfn.CONCAT(_xlfn.CONCAT("従来型（1フロア",データ!L2,"名）"))</f>
        <v>従来型（1フロア0名）</v>
      </c>
      <c r="E9" s="230"/>
    </row>
    <row r="10" spans="1:11" customHeight="1" ht="30">
      <c r="A10" s="24" t="s">
        <v>165</v>
      </c>
      <c r="B10" s="213">
        <f>データ!M2</f>
        <v>0</v>
      </c>
      <c r="C10" s="214"/>
      <c r="D10" s="214"/>
      <c r="E10" s="215"/>
    </row>
    <row r="11" spans="1:11" customHeight="1" ht="30">
      <c r="A11" s="24" t="s">
        <v>16</v>
      </c>
      <c r="B11" s="231">
        <f>データ!N2</f>
        <v>0</v>
      </c>
      <c r="C11" s="232"/>
      <c r="D11" s="232"/>
      <c r="E11" s="233"/>
    </row>
    <row r="12" spans="1:11" customHeight="1" ht="39">
      <c r="A12" s="26" t="s">
        <v>166</v>
      </c>
      <c r="B12" s="234">
        <f>データ!O2</f>
        <v>0</v>
      </c>
      <c r="C12" s="235"/>
      <c r="D12" s="235"/>
      <c r="E12" s="236"/>
    </row>
    <row r="13" spans="1:11" customHeight="1" ht="30">
      <c r="A13" s="222" t="s">
        <v>167</v>
      </c>
      <c r="B13" s="223"/>
      <c r="C13" s="223"/>
      <c r="D13" s="223"/>
      <c r="E13" s="224"/>
    </row>
    <row r="14" spans="1:11" customHeight="1" ht="30">
      <c r="A14" s="23" t="s">
        <v>168</v>
      </c>
      <c r="B14" s="225">
        <f>データ!P2</f>
        <v>0</v>
      </c>
      <c r="C14" s="226"/>
      <c r="D14" s="226"/>
      <c r="E14" s="227"/>
    </row>
    <row r="15" spans="1:11" customHeight="1" ht="30">
      <c r="A15" s="24" t="s">
        <v>169</v>
      </c>
      <c r="B15" s="213">
        <f>データ!Q2</f>
        <v>0</v>
      </c>
      <c r="C15" s="214"/>
      <c r="D15" s="214"/>
      <c r="E15" s="215"/>
    </row>
    <row r="16" spans="1:11" customHeight="1" ht="30">
      <c r="A16" s="24" t="s">
        <v>170</v>
      </c>
      <c r="B16" s="213">
        <f>データ!R2</f>
        <v>0</v>
      </c>
      <c r="C16" s="214"/>
      <c r="D16" s="214"/>
      <c r="E16" s="215"/>
    </row>
    <row r="17" spans="1:11" customHeight="1" ht="30">
      <c r="A17" s="27" t="s">
        <v>171</v>
      </c>
      <c r="B17" s="216">
        <f>データ!S2</f>
        <v>0</v>
      </c>
      <c r="C17" s="217"/>
      <c r="D17" s="217"/>
      <c r="E17" s="218"/>
    </row>
    <row r="19" spans="1:11" customHeight="1" ht="30">
      <c r="A19" s="28" t="s">
        <v>172</v>
      </c>
      <c r="D19" s="29" t="s">
        <v>173</v>
      </c>
    </row>
    <row r="20" spans="1:11" customHeight="1" ht="30">
      <c r="A20" s="30" t="s">
        <v>174</v>
      </c>
      <c r="B20" s="30" t="s">
        <v>175</v>
      </c>
      <c r="C20" s="30" t="s">
        <v>176</v>
      </c>
      <c r="D20" s="70" t="s">
        <v>177</v>
      </c>
      <c r="E20" s="70" t="s">
        <v>178</v>
      </c>
    </row>
    <row r="21" spans="1:11" customHeight="1" ht="30">
      <c r="A21" s="31" t="s">
        <v>179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180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181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182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183</v>
      </c>
    </row>
    <row r="27" spans="1:11" customHeight="1" ht="30">
      <c r="A27" s="30" t="s">
        <v>184</v>
      </c>
      <c r="B27" s="30" t="s">
        <v>185</v>
      </c>
      <c r="C27" s="30" t="s">
        <v>186</v>
      </c>
      <c r="D27" s="30" t="s">
        <v>187</v>
      </c>
      <c r="E27" s="30" t="s">
        <v>188</v>
      </c>
    </row>
    <row r="28" spans="1:11" customHeight="1" ht="30">
      <c r="A28" s="30" t="s">
        <v>189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190</v>
      </c>
      <c r="B29" s="30" t="s">
        <v>191</v>
      </c>
      <c r="C29" s="30" t="s">
        <v>192</v>
      </c>
      <c r="D29" s="30" t="s">
        <v>193</v>
      </c>
      <c r="E29" s="30" t="s">
        <v>194</v>
      </c>
    </row>
    <row r="30" spans="1:11" customHeight="1" ht="30">
      <c r="A30" s="30" t="s">
        <v>195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196</v>
      </c>
      <c r="B31" s="48" t="s">
        <v>197</v>
      </c>
      <c r="C31" s="48" t="s">
        <v>198</v>
      </c>
      <c r="D31" s="46"/>
      <c r="E31" s="47"/>
    </row>
    <row r="32" spans="1:11" customHeight="1" ht="30">
      <c r="A32" s="30" t="s">
        <v>199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200</v>
      </c>
      <c r="D34" s="53"/>
    </row>
    <row r="35" spans="1:11" customHeight="1" ht="30">
      <c r="A35" s="55" t="s">
        <v>201</v>
      </c>
      <c r="B35" s="56"/>
      <c r="C35" s="56"/>
      <c r="D35" s="56"/>
    </row>
    <row r="36" spans="1:11" customHeight="1" ht="30">
      <c r="A36" s="219" t="s">
        <v>202</v>
      </c>
      <c r="B36" s="57" t="s">
        <v>203</v>
      </c>
      <c r="C36" s="31" t="s">
        <v>204</v>
      </c>
      <c r="D36" s="31" t="s">
        <v>205</v>
      </c>
    </row>
    <row r="37" spans="1:11" customHeight="1" ht="30">
      <c r="A37" s="219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19" t="s">
        <v>206</v>
      </c>
      <c r="B38" s="57" t="s">
        <v>203</v>
      </c>
      <c r="C38" s="31" t="s">
        <v>204</v>
      </c>
      <c r="D38" s="31" t="s">
        <v>205</v>
      </c>
    </row>
    <row r="39" spans="1:11" customHeight="1" ht="30">
      <c r="A39" s="219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19" t="s">
        <v>207</v>
      </c>
      <c r="B40" s="57" t="s">
        <v>203</v>
      </c>
      <c r="C40" s="31"/>
      <c r="D40" s="31" t="s">
        <v>205</v>
      </c>
    </row>
    <row r="41" spans="1:11" customHeight="1" ht="30">
      <c r="A41" s="219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8" t="s">
        <v>208</v>
      </c>
      <c r="B42" s="57" t="s">
        <v>203</v>
      </c>
      <c r="C42" s="31" t="s">
        <v>209</v>
      </c>
      <c r="D42" s="31" t="s">
        <v>210</v>
      </c>
    </row>
    <row r="43" spans="1:11" customHeight="1" ht="30">
      <c r="A43" s="210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8" t="s">
        <v>211</v>
      </c>
      <c r="B44" s="57" t="s">
        <v>212</v>
      </c>
      <c r="C44" s="58" t="s">
        <v>213</v>
      </c>
      <c r="D44" s="58"/>
    </row>
    <row r="45" spans="1:11" customHeight="1" ht="30">
      <c r="A45" s="210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214</v>
      </c>
    </row>
    <row r="48" spans="1:11" customHeight="1" ht="30">
      <c r="A48" s="14" t="s">
        <v>215</v>
      </c>
    </row>
    <row r="49" spans="1:11" customHeight="1" ht="30">
      <c r="A49" s="211" t="s">
        <v>216</v>
      </c>
      <c r="B49" s="69" t="s">
        <v>217</v>
      </c>
      <c r="C49" s="69" t="s">
        <v>218</v>
      </c>
      <c r="D49" s="69" t="s">
        <v>219</v>
      </c>
      <c r="E49" s="61"/>
    </row>
    <row r="50" spans="1:11" customHeight="1" ht="30">
      <c r="A50" s="212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8" t="s">
        <v>220</v>
      </c>
      <c r="B51" s="70" t="s">
        <v>221</v>
      </c>
      <c r="C51" s="70" t="s">
        <v>222</v>
      </c>
      <c r="D51" s="70" t="s">
        <v>223</v>
      </c>
      <c r="E51" s="70" t="s">
        <v>224</v>
      </c>
    </row>
    <row r="52" spans="1:11" customHeight="1" ht="30">
      <c r="A52" s="209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0" t="s">
        <v>225</v>
      </c>
      <c r="B53" s="70" t="s">
        <v>221</v>
      </c>
      <c r="C53" s="70" t="s">
        <v>226</v>
      </c>
      <c r="D53" s="70" t="s">
        <v>227</v>
      </c>
      <c r="E53" s="70" t="s">
        <v>228</v>
      </c>
    </row>
    <row r="54" spans="1:11" customHeight="1" ht="30">
      <c r="A54" s="221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229</v>
      </c>
    </row>
    <row r="57" spans="1:11" customHeight="1" ht="30">
      <c r="A57" s="66" t="s">
        <v>76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F7" sqref="F7"/>
    </sheetView>
  </sheetViews>
  <sheetFormatPr customHeight="true" defaultRowHeight="25.05" defaultColWidth="8.796875" outlineLevelRow="0" outlineLevelCol="0"/>
  <cols>
    <col min="1" max="1" width="33.69921875" customWidth="true" style="1"/>
    <col min="2" max="2" width="2.296875" customWidth="true" style="1"/>
    <col min="3" max="3" width="18.69921875" customWidth="true" style="1"/>
    <col min="4" max="4" width="25.69921875" customWidth="true" style="1"/>
    <col min="5" max="5" width="25.69921875" customWidth="true" style="1"/>
    <col min="6" max="6" width="25.69921875" customWidth="true" style="1"/>
    <col min="7" max="7" width="28" customWidth="true" style="1"/>
    <col min="8" max="8" width="25.69921875" customWidth="true" style="1"/>
    <col min="9" max="9" width="25.69921875" customWidth="true" style="1"/>
    <col min="10" max="10" width="25.6992187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.05">
      <c r="A2" s="75"/>
      <c r="B2" s="77"/>
      <c r="G2" s="3"/>
      <c r="H2" s="3"/>
      <c r="J2" s="1"/>
    </row>
    <row r="3" spans="1:11" customHeight="1" ht="25.05">
      <c r="A3" s="75"/>
      <c r="B3" s="77"/>
      <c r="G3" s="3"/>
      <c r="H3" s="3"/>
    </row>
    <row r="4" spans="1:11" customHeight="1" ht="25.05">
      <c r="A4" s="75"/>
      <c r="B4" s="77"/>
      <c r="C4" s="132" t="s">
        <v>4</v>
      </c>
      <c r="D4" s="141" t="str">
        <f>調査票!B4</f>
        <v>wellnet</v>
      </c>
      <c r="E4" s="78"/>
      <c r="G4" s="3"/>
      <c r="H4" s="3"/>
    </row>
    <row r="5" spans="1:11" customHeight="1" ht="25.05">
      <c r="A5" s="75"/>
      <c r="B5" s="77"/>
      <c r="C5" s="84" t="s">
        <v>230</v>
      </c>
      <c r="D5" s="134" t="str">
        <f>調査票!B5</f>
        <v>特別養護老人ホーム</v>
      </c>
      <c r="E5" s="78"/>
      <c r="G5" s="3"/>
      <c r="H5" s="3"/>
    </row>
    <row r="6" spans="1:11" customHeight="1" ht="25.05">
      <c r="A6" s="75"/>
      <c r="B6" s="77"/>
      <c r="C6" s="84" t="s">
        <v>163</v>
      </c>
      <c r="D6" s="134">
        <f>調査票!B8</f>
        <v>0</v>
      </c>
      <c r="E6" s="78"/>
      <c r="G6" s="3"/>
      <c r="H6" s="3"/>
    </row>
    <row r="7" spans="1:11" customHeight="1" ht="25.05">
      <c r="A7" s="75"/>
      <c r="B7" s="77"/>
      <c r="C7" s="84" t="s">
        <v>165</v>
      </c>
      <c r="D7" s="134">
        <f>調査票!B10</f>
        <v>0</v>
      </c>
      <c r="E7" s="78"/>
      <c r="G7" s="3"/>
      <c r="H7" s="3"/>
    </row>
    <row r="8" spans="1:11" customHeight="1" ht="25.05">
      <c r="A8" s="75"/>
      <c r="B8" s="77"/>
      <c r="C8" s="84" t="s">
        <v>16</v>
      </c>
      <c r="D8" s="135">
        <f>調査票!B11</f>
        <v>0</v>
      </c>
      <c r="E8" s="79"/>
    </row>
    <row r="9" spans="1:11" customHeight="1" ht="25.05">
      <c r="A9" s="75"/>
      <c r="B9" s="77"/>
      <c r="C9" s="84" t="s">
        <v>231</v>
      </c>
      <c r="D9" s="130">
        <f>ROUNDUP((D8/21)/480,1)</f>
        <v>0</v>
      </c>
      <c r="E9" s="79"/>
    </row>
    <row r="10" spans="1:11" customHeight="1" ht="25.05">
      <c r="A10" s="75"/>
      <c r="B10" s="77"/>
      <c r="C10" s="133" t="s">
        <v>161</v>
      </c>
      <c r="D10" s="136">
        <f>調査票!B6</f>
        <v>0</v>
      </c>
      <c r="E10" s="78"/>
    </row>
    <row r="11" spans="1:11" customHeight="1" ht="25.05">
      <c r="A11" s="75"/>
      <c r="B11" s="77"/>
      <c r="C11" s="131" t="s">
        <v>168</v>
      </c>
      <c r="D11" s="140">
        <f>調査票!B14</f>
        <v>0</v>
      </c>
      <c r="E11" s="80"/>
    </row>
    <row r="12" spans="1:11" customHeight="1" ht="25.05">
      <c r="A12" s="75"/>
      <c r="B12" s="77"/>
      <c r="C12" s="84" t="s">
        <v>169</v>
      </c>
      <c r="D12" s="137">
        <f>調査票!B15</f>
        <v>0</v>
      </c>
      <c r="E12" s="80"/>
    </row>
    <row r="13" spans="1:11" customHeight="1" ht="25.05">
      <c r="A13" s="75"/>
      <c r="B13" s="77"/>
      <c r="C13" s="84" t="s">
        <v>170</v>
      </c>
      <c r="D13" s="137">
        <f>調査票!B16</f>
        <v>0</v>
      </c>
      <c r="E13" s="80"/>
    </row>
    <row r="14" spans="1:11" customHeight="1" ht="25.05">
      <c r="A14" s="75"/>
      <c r="B14" s="77"/>
      <c r="C14" s="85" t="s">
        <v>171</v>
      </c>
      <c r="D14" s="138">
        <f>調査票!B17</f>
        <v>0</v>
      </c>
      <c r="E14" s="81"/>
    </row>
    <row r="15" spans="1:11" customHeight="1" ht="25.05">
      <c r="A15" s="75"/>
      <c r="B15" s="77"/>
    </row>
    <row r="16" spans="1:11" customHeight="1" ht="25.05">
      <c r="A16" s="75"/>
      <c r="B16" s="77"/>
      <c r="C16" s="243" t="s">
        <v>179</v>
      </c>
      <c r="D16" s="118" t="s">
        <v>232</v>
      </c>
      <c r="E16" s="119" t="s">
        <v>233</v>
      </c>
      <c r="F16" s="118" t="s">
        <v>234</v>
      </c>
      <c r="G16" s="119" t="s">
        <v>177</v>
      </c>
      <c r="H16" s="120" t="s">
        <v>178</v>
      </c>
      <c r="I16" s="121" t="s">
        <v>235</v>
      </c>
      <c r="J16" s="122" t="s">
        <v>236</v>
      </c>
    </row>
    <row r="17" spans="1:11" customHeight="1" ht="25.05">
      <c r="A17" s="75"/>
      <c r="B17" s="77"/>
      <c r="C17" s="244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.05">
      <c r="A18" s="75"/>
      <c r="B18" s="77"/>
      <c r="C18" s="244" t="s">
        <v>180</v>
      </c>
      <c r="D18" s="101" t="s">
        <v>232</v>
      </c>
      <c r="E18" s="102" t="s">
        <v>233</v>
      </c>
      <c r="F18" s="101" t="s">
        <v>234</v>
      </c>
      <c r="G18" s="102" t="s">
        <v>177</v>
      </c>
      <c r="H18" s="116" t="s">
        <v>178</v>
      </c>
      <c r="I18" s="103" t="s">
        <v>235</v>
      </c>
      <c r="J18" s="124" t="s">
        <v>236</v>
      </c>
    </row>
    <row r="19" spans="1:11" customHeight="1" ht="25.05">
      <c r="A19" s="75"/>
      <c r="B19" s="77"/>
      <c r="C19" s="244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F19*G19*D9*30</f>
        <v>0</v>
      </c>
      <c r="J19" s="123">
        <f>I19*12</f>
        <v>0</v>
      </c>
    </row>
    <row r="20" spans="1:11" customHeight="1" ht="25.05">
      <c r="A20" s="75"/>
      <c r="B20" s="77"/>
      <c r="C20" s="244" t="s">
        <v>181</v>
      </c>
      <c r="D20" s="101" t="s">
        <v>232</v>
      </c>
      <c r="E20" s="102" t="s">
        <v>233</v>
      </c>
      <c r="F20" s="101" t="s">
        <v>234</v>
      </c>
      <c r="G20" s="102" t="s">
        <v>177</v>
      </c>
      <c r="H20" s="116" t="s">
        <v>178</v>
      </c>
      <c r="I20" s="103" t="s">
        <v>235</v>
      </c>
      <c r="J20" s="124" t="s">
        <v>236</v>
      </c>
    </row>
    <row r="21" spans="1:11" customHeight="1" ht="25.05">
      <c r="A21" s="75"/>
      <c r="B21" s="77"/>
      <c r="C21" s="244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.05">
      <c r="A22" s="75"/>
      <c r="B22" s="77"/>
      <c r="C22" s="244" t="s">
        <v>182</v>
      </c>
      <c r="D22" s="101" t="s">
        <v>232</v>
      </c>
      <c r="E22" s="102" t="s">
        <v>233</v>
      </c>
      <c r="F22" s="101" t="s">
        <v>234</v>
      </c>
      <c r="G22" s="102" t="s">
        <v>177</v>
      </c>
      <c r="H22" s="116" t="s">
        <v>178</v>
      </c>
      <c r="I22" s="103" t="s">
        <v>235</v>
      </c>
      <c r="J22" s="124" t="s">
        <v>236</v>
      </c>
    </row>
    <row r="23" spans="1:11" customHeight="1" ht="25.05">
      <c r="A23" s="75"/>
      <c r="B23" s="77"/>
      <c r="C23" s="245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F23*G23*$D9*30</f>
        <v>0</v>
      </c>
      <c r="J23" s="123">
        <f>I23*12</f>
        <v>0</v>
      </c>
    </row>
    <row r="24" spans="1:11" customHeight="1" ht="25.05">
      <c r="A24" s="75"/>
      <c r="B24" s="77"/>
      <c r="D24" s="2"/>
      <c r="E24" s="2"/>
      <c r="F24" s="2"/>
      <c r="G24" s="2"/>
      <c r="H24" s="2"/>
      <c r="I24" s="126" t="s">
        <v>237</v>
      </c>
      <c r="J24" s="127" t="s">
        <v>238</v>
      </c>
    </row>
    <row r="25" spans="1:11" customHeight="1" ht="25.0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.0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.05">
      <c r="A27" s="75"/>
      <c r="B27" s="77"/>
      <c r="C27" s="240" t="s">
        <v>239</v>
      </c>
      <c r="D27" s="114" t="s">
        <v>240</v>
      </c>
      <c r="E27" s="142" t="s">
        <v>241</v>
      </c>
      <c r="F27" s="143"/>
      <c r="G27" s="144"/>
      <c r="H27" s="144"/>
      <c r="I27" s="142"/>
      <c r="J27" s="145" t="s">
        <v>242</v>
      </c>
    </row>
    <row r="28" spans="1:11" customHeight="1" ht="25.05">
      <c r="A28" s="75"/>
      <c r="B28" s="77"/>
      <c r="C28" s="239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.05">
      <c r="A29" s="75"/>
      <c r="B29" s="77"/>
      <c r="C29" s="239" t="s">
        <v>243</v>
      </c>
      <c r="D29" s="116" t="s">
        <v>244</v>
      </c>
      <c r="E29" s="151" t="s">
        <v>245</v>
      </c>
      <c r="F29" s="152"/>
      <c r="G29" s="152"/>
      <c r="H29" s="152"/>
      <c r="I29" s="151" t="s">
        <v>246</v>
      </c>
      <c r="J29" s="153" t="s">
        <v>236</v>
      </c>
    </row>
    <row r="30" spans="1:11" customHeight="1" ht="25.05">
      <c r="A30" s="75"/>
      <c r="B30" s="77"/>
      <c r="C30" s="239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.05">
      <c r="A31" s="75"/>
      <c r="B31" s="77"/>
      <c r="C31" s="241" t="s">
        <v>247</v>
      </c>
      <c r="D31" s="101" t="s">
        <v>248</v>
      </c>
      <c r="E31" s="155" t="s">
        <v>249</v>
      </c>
      <c r="F31" s="155" t="s">
        <v>250</v>
      </c>
      <c r="G31" s="156" t="s">
        <v>251</v>
      </c>
      <c r="H31" s="157"/>
      <c r="I31" s="151" t="s">
        <v>252</v>
      </c>
      <c r="J31" s="153" t="s">
        <v>236</v>
      </c>
    </row>
    <row r="32" spans="1:11" customHeight="1" ht="25.05">
      <c r="A32" s="75"/>
      <c r="B32" s="77"/>
      <c r="C32" s="241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.05">
      <c r="A33" s="75"/>
      <c r="B33" s="77"/>
      <c r="C33" s="239" t="s">
        <v>199</v>
      </c>
      <c r="D33" s="101" t="s">
        <v>197</v>
      </c>
      <c r="E33" s="155" t="s">
        <v>198</v>
      </c>
      <c r="F33" s="152"/>
      <c r="G33" s="152"/>
      <c r="H33" s="152"/>
      <c r="I33" s="152"/>
      <c r="J33" s="153" t="s">
        <v>236</v>
      </c>
    </row>
    <row r="34" spans="1:11" customHeight="1" ht="25.05">
      <c r="A34" s="75"/>
      <c r="B34" s="77"/>
      <c r="C34" s="242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.05">
      <c r="A35" s="75"/>
      <c r="B35" s="77"/>
      <c r="C35" s="8"/>
      <c r="D35" s="5"/>
      <c r="E35" s="163"/>
      <c r="F35" s="164"/>
      <c r="G35" s="163"/>
      <c r="H35" s="163"/>
      <c r="I35" s="165" t="s">
        <v>237</v>
      </c>
      <c r="J35" s="166" t="s">
        <v>238</v>
      </c>
    </row>
    <row r="36" spans="1:11" customHeight="1" ht="25.0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.05">
      <c r="A37" s="75"/>
      <c r="B37" s="77"/>
      <c r="I37" s="4"/>
      <c r="J37" s="4"/>
    </row>
    <row r="38" spans="1:11" customHeight="1" ht="25.05">
      <c r="A38" s="75"/>
      <c r="B38" s="77"/>
      <c r="C38" s="250" t="s">
        <v>202</v>
      </c>
      <c r="D38" s="108" t="s">
        <v>253</v>
      </c>
      <c r="E38" s="169" t="s">
        <v>254</v>
      </c>
      <c r="F38" s="170" t="s">
        <v>255</v>
      </c>
      <c r="G38" s="171"/>
      <c r="H38" s="172"/>
      <c r="I38" s="173" t="s">
        <v>235</v>
      </c>
      <c r="J38" s="174" t="s">
        <v>236</v>
      </c>
    </row>
    <row r="39" spans="1:11" customHeight="1" ht="25.05">
      <c r="A39" s="75"/>
      <c r="B39" s="77"/>
      <c r="C39" s="251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.05">
      <c r="A40" s="75"/>
      <c r="B40" s="77"/>
      <c r="C40" s="251" t="s">
        <v>206</v>
      </c>
      <c r="D40" s="110" t="s">
        <v>253</v>
      </c>
      <c r="E40" s="155" t="s">
        <v>254</v>
      </c>
      <c r="F40" s="156" t="s">
        <v>255</v>
      </c>
      <c r="G40" s="176"/>
      <c r="H40" s="177"/>
      <c r="I40" s="151" t="s">
        <v>235</v>
      </c>
      <c r="J40" s="178" t="s">
        <v>236</v>
      </c>
    </row>
    <row r="41" spans="1:11" customHeight="1" ht="25.05">
      <c r="A41" s="75"/>
      <c r="B41" s="77"/>
      <c r="C41" s="251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.05">
      <c r="A42" s="75"/>
      <c r="B42" s="77"/>
      <c r="C42" s="251" t="s">
        <v>207</v>
      </c>
      <c r="D42" s="110" t="s">
        <v>253</v>
      </c>
      <c r="E42" s="155"/>
      <c r="F42" s="156" t="s">
        <v>255</v>
      </c>
      <c r="G42" s="176"/>
      <c r="H42" s="177"/>
      <c r="I42" s="151" t="s">
        <v>235</v>
      </c>
      <c r="J42" s="178" t="s">
        <v>236</v>
      </c>
    </row>
    <row r="43" spans="1:11" customHeight="1" ht="25.05">
      <c r="A43" s="75"/>
      <c r="B43" s="77"/>
      <c r="C43" s="251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.05">
      <c r="A44" s="75"/>
      <c r="B44" s="77"/>
      <c r="C44" s="251" t="s">
        <v>256</v>
      </c>
      <c r="D44" s="110" t="s">
        <v>253</v>
      </c>
      <c r="E44" s="156" t="s">
        <v>257</v>
      </c>
      <c r="F44" s="156" t="s">
        <v>258</v>
      </c>
      <c r="G44" s="176"/>
      <c r="H44" s="177"/>
      <c r="I44" s="151" t="s">
        <v>235</v>
      </c>
      <c r="J44" s="178" t="s">
        <v>236</v>
      </c>
    </row>
    <row r="45" spans="1:11" customHeight="1" ht="25.05">
      <c r="A45" s="75"/>
      <c r="B45" s="77"/>
      <c r="C45" s="251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>
        <f>J45/30</f>
        <v>0</v>
      </c>
      <c r="J45" s="179">
        <f>D45*F45*E45*D9</f>
        <v>0</v>
      </c>
    </row>
    <row r="46" spans="1:11" customHeight="1" ht="25.05">
      <c r="A46" s="75"/>
      <c r="B46" s="77"/>
      <c r="C46" s="251" t="s">
        <v>259</v>
      </c>
      <c r="D46" s="112" t="s">
        <v>253</v>
      </c>
      <c r="E46" s="180" t="s">
        <v>260</v>
      </c>
      <c r="F46" s="181"/>
      <c r="G46" s="181"/>
      <c r="H46" s="181"/>
      <c r="I46" s="151" t="s">
        <v>261</v>
      </c>
      <c r="J46" s="182" t="s">
        <v>262</v>
      </c>
    </row>
    <row r="47" spans="1:11" customHeight="1" ht="25.05">
      <c r="A47" s="75"/>
      <c r="B47" s="77"/>
      <c r="C47" s="252"/>
      <c r="D47" s="113">
        <f>調査票!B45</f>
        <v>0</v>
      </c>
      <c r="E47" s="183">
        <f>調査票!C45</f>
        <v>0</v>
      </c>
      <c r="F47" s="184"/>
      <c r="G47" s="184"/>
      <c r="H47" s="185"/>
      <c r="I47" s="186">
        <f>J47/30</f>
        <v>0</v>
      </c>
      <c r="J47" s="187">
        <f>D47*E47*11600</f>
        <v>0</v>
      </c>
    </row>
    <row r="48" spans="1:11" customHeight="1" ht="25.05">
      <c r="A48" s="75"/>
      <c r="B48" s="77"/>
      <c r="C48" s="9"/>
      <c r="D48" s="5"/>
      <c r="E48" s="163"/>
      <c r="F48" s="163"/>
      <c r="G48" s="163"/>
      <c r="H48" s="163"/>
      <c r="I48" s="188" t="s">
        <v>237</v>
      </c>
      <c r="J48" s="189" t="s">
        <v>238</v>
      </c>
    </row>
    <row r="49" spans="1:11" customHeight="1" ht="25.05">
      <c r="A49" s="75"/>
      <c r="B49" s="77"/>
      <c r="C49" s="13"/>
      <c r="D49" s="5"/>
      <c r="E49" s="163"/>
      <c r="F49" s="163"/>
      <c r="G49" s="163"/>
      <c r="H49" s="163"/>
      <c r="I49" s="190">
        <f>I43+I41+I39+I47+I45</f>
        <v>0</v>
      </c>
      <c r="J49" s="191">
        <f>J43+J41+J39+J47+J45</f>
        <v>0</v>
      </c>
    </row>
    <row r="50" spans="1:11" customHeight="1" ht="25.05">
      <c r="A50" s="75"/>
      <c r="B50" s="77"/>
      <c r="I50" s="6"/>
      <c r="J50" s="7"/>
    </row>
    <row r="51" spans="1:11" customHeight="1" ht="25.05">
      <c r="A51" s="75"/>
      <c r="B51" s="77"/>
      <c r="C51" s="248" t="s">
        <v>216</v>
      </c>
      <c r="D51" s="99" t="s">
        <v>217</v>
      </c>
      <c r="E51" s="192" t="s">
        <v>263</v>
      </c>
      <c r="F51" s="192" t="s">
        <v>264</v>
      </c>
      <c r="G51" s="193"/>
      <c r="H51" s="193"/>
      <c r="I51" s="194" t="s">
        <v>235</v>
      </c>
      <c r="J51" s="195" t="s">
        <v>236</v>
      </c>
    </row>
    <row r="52" spans="1:11" customHeight="1" ht="25.05">
      <c r="A52" s="75"/>
      <c r="B52" s="77"/>
      <c r="C52" s="249"/>
      <c r="D52" s="100">
        <f>調査票!B50</f>
        <v>0</v>
      </c>
      <c r="E52" s="158">
        <f>調査票!C50</f>
        <v>0</v>
      </c>
      <c r="F52" s="196">
        <f>調査票!D50</f>
        <v>0</v>
      </c>
      <c r="G52" s="148"/>
      <c r="H52" s="148"/>
      <c r="I52" s="147">
        <f>D52*E52*F52*30</f>
        <v>0</v>
      </c>
      <c r="J52" s="197">
        <f>I52*12</f>
        <v>0</v>
      </c>
    </row>
    <row r="53" spans="1:11" customHeight="1" ht="25.05">
      <c r="A53" s="75"/>
      <c r="B53" s="77"/>
      <c r="C53" s="246" t="s">
        <v>220</v>
      </c>
      <c r="D53" s="101" t="s">
        <v>221</v>
      </c>
      <c r="E53" s="156" t="s">
        <v>222</v>
      </c>
      <c r="F53" s="155" t="s">
        <v>265</v>
      </c>
      <c r="G53" s="198" t="s">
        <v>266</v>
      </c>
      <c r="H53" s="156" t="s">
        <v>224</v>
      </c>
      <c r="I53" s="151" t="s">
        <v>235</v>
      </c>
      <c r="J53" s="199" t="s">
        <v>236</v>
      </c>
    </row>
    <row r="54" spans="1:11" customHeight="1" ht="25.05">
      <c r="A54" s="75"/>
      <c r="B54" s="77"/>
      <c r="C54" s="247"/>
      <c r="D54" s="100">
        <f>調査票!B52</f>
        <v>0</v>
      </c>
      <c r="E54" s="154">
        <f>調査票!C52</f>
        <v>0</v>
      </c>
      <c r="F54" s="200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7">
        <f>I54*12</f>
        <v>0</v>
      </c>
    </row>
    <row r="55" spans="1:11" customHeight="1" ht="25.05">
      <c r="A55" s="75"/>
      <c r="B55" s="77"/>
      <c r="C55" s="237" t="s">
        <v>225</v>
      </c>
      <c r="D55" s="101" t="s">
        <v>221</v>
      </c>
      <c r="E55" s="156" t="s">
        <v>226</v>
      </c>
      <c r="F55" s="155"/>
      <c r="G55" s="156" t="s">
        <v>266</v>
      </c>
      <c r="H55" s="156" t="s">
        <v>228</v>
      </c>
      <c r="I55" s="151" t="s">
        <v>235</v>
      </c>
      <c r="J55" s="199" t="s">
        <v>236</v>
      </c>
    </row>
    <row r="56" spans="1:11" customHeight="1" ht="25.05">
      <c r="A56" s="75"/>
      <c r="B56" s="77"/>
      <c r="C56" s="238"/>
      <c r="D56" s="107">
        <f>調査票!B54</f>
        <v>0</v>
      </c>
      <c r="E56" s="201">
        <f>調査票!C54</f>
        <v>0</v>
      </c>
      <c r="F56" s="200"/>
      <c r="G56" s="202">
        <f>調査票!D54</f>
        <v>0</v>
      </c>
      <c r="H56" s="202">
        <f>調査票!E54</f>
        <v>0</v>
      </c>
      <c r="I56" s="149">
        <f>E56*G56*H56*D9*30</f>
        <v>0</v>
      </c>
      <c r="J56" s="203">
        <f>I56*12</f>
        <v>0</v>
      </c>
    </row>
    <row r="57" spans="1:11" customHeight="1" ht="25.05">
      <c r="A57" s="75"/>
      <c r="B57" s="77"/>
      <c r="C57" s="11"/>
      <c r="E57" s="163"/>
      <c r="F57" s="163"/>
      <c r="G57" s="163"/>
      <c r="H57" s="163"/>
      <c r="I57" s="204" t="s">
        <v>237</v>
      </c>
      <c r="J57" s="205" t="s">
        <v>238</v>
      </c>
    </row>
    <row r="58" spans="1:11" customHeight="1" ht="25.05">
      <c r="A58" s="75"/>
      <c r="B58" s="77"/>
      <c r="E58" s="163"/>
      <c r="F58" s="163"/>
      <c r="G58" s="163"/>
      <c r="H58" s="163"/>
      <c r="I58" s="206">
        <f>I56+I54+I52</f>
        <v>0</v>
      </c>
      <c r="J58" s="207">
        <f>I58*12</f>
        <v>0</v>
      </c>
    </row>
    <row r="59" spans="1:11" customHeight="1" ht="25.05">
      <c r="A59" s="75"/>
      <c r="B59" s="77"/>
    </row>
    <row r="60" spans="1:11" customHeight="1" ht="25.05">
      <c r="A60" s="75"/>
      <c r="B60" s="77"/>
    </row>
    <row r="61" spans="1:11" customHeight="1" ht="25.05">
      <c r="A61" s="75"/>
      <c r="B61" s="77"/>
    </row>
    <row r="62" spans="1:11" customHeight="1" ht="25.05">
      <c r="A62" s="75"/>
      <c r="B62" s="77"/>
      <c r="C62" s="82"/>
      <c r="D62" s="90" t="s">
        <v>267</v>
      </c>
      <c r="E62" s="91" t="s">
        <v>268</v>
      </c>
      <c r="F62" s="91" t="s">
        <v>269</v>
      </c>
      <c r="G62" s="91" t="s">
        <v>76</v>
      </c>
      <c r="H62" s="90" t="s">
        <v>270</v>
      </c>
      <c r="I62" s="90"/>
      <c r="J62" s="92" t="s">
        <v>271</v>
      </c>
    </row>
    <row r="63" spans="1:11" customHeight="1" ht="25.05">
      <c r="A63" s="75"/>
      <c r="B63" s="77"/>
      <c r="C63" s="83"/>
      <c r="D63" s="93">
        <f>D6</f>
        <v>0</v>
      </c>
      <c r="E63" s="94">
        <f>D10*11600*365</f>
        <v>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.05">
      <c r="A64" s="75"/>
      <c r="B64" s="77"/>
    </row>
    <row r="65" spans="1:11" customHeight="1" ht="25.05">
      <c r="A65" s="75"/>
      <c r="B65" s="77"/>
      <c r="I65" s="86" t="s">
        <v>272</v>
      </c>
      <c r="J65" s="87" t="s">
        <v>273</v>
      </c>
    </row>
    <row r="66" spans="1:11" customHeight="1" ht="25.0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Yuji Takahashi</cp:lastModifiedBy>
  <dcterms:created xsi:type="dcterms:W3CDTF">2019-06-21T17:10:01+09:00</dcterms:created>
  <dcterms:modified xsi:type="dcterms:W3CDTF">2022-06-15T08:43:15+09:00</dcterms:modified>
  <dc:title/>
  <dc:description/>
  <dc:subject/>
  <cp:keywords/>
  <cp:category/>
</cp:coreProperties>
</file>