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商品タイトル</t>
        </is>
      </c>
      <c r="C1" s="1" t="inlineStr">
        <is>
          <t>金額</t>
        </is>
      </c>
      <c r="D1" s="1" t="inlineStr">
        <is>
          <t>レビュー点数</t>
        </is>
      </c>
      <c r="E1" s="1" t="inlineStr">
        <is>
          <t>リンク</t>
        </is>
      </c>
    </row>
    <row r="2">
      <c r="A2" s="1" t="n">
        <v>0</v>
      </c>
      <c r="B2" t="inlineStr">
        <is>
          <t>こだわり酒場のレモンサワー 缶 [ チューハイ 350ml×6本 ]</t>
        </is>
      </c>
      <c r="C2" t="inlineStr">
        <is>
          <t>￥630</t>
        </is>
      </c>
      <c r="D2" t="inlineStr">
        <is>
          <t>4.2</t>
        </is>
      </c>
      <c r="E2">
        <f>HYPERLINK("https://www.amazon.co.jp/%E3%82%B5%E3%83%B3%E3%83%88%E3%83%AA%E3%83%BC-%E3%81%93%E3%81%A0%E3%82%8F%E3%82%8A%E9%85%92%E5%A0%B4%E3%81%AE%E3%83%AC%E3%83%A2%E3%83%B3%E3%82%B5%E3%83%AF%E3%83%BC-%E7%BC%B6-%E3%83%81%E3%83%A5%E3%83%BC%E3%83%8F%E3%82%A4-350ml%C3%976%E6%9C%AC/dp/B07SYQR2V6/ref=sr_1_51_sspa?__mk_ja_JP=%E3%82%AB%E3%82%BF%E3%82%AB%E3%83%8A&amp;dchild=1&amp;keywords=%E9%85%92&amp;qid=1598683319&amp;s=pantry&amp;sr=8-51-spons&amp;psc=1&amp;spLa=ZW5jcnlwdGVkUXVhbGlmaWVyPUFZSjQ0NDE3TURZUVEmZW5jcnlwdGVkSWQ9QTA4ODMyMTlUWUlWN1hMR1NQMkImZW5jcnlwdGVkQWRJZD1BMlpDRE5aWjNRWktaOCZ3aWRnZXROYW1lPXNwX2F0Zl9uZXh0JmFjdGlvbj1jbGlja1JlZGlyZWN0JmRvTm90TG9nQ2xpY2s9dHJ1ZQ==", "Go")</f>
        <v/>
      </c>
    </row>
    <row r="3">
      <c r="A3" s="1" t="n">
        <v>1</v>
      </c>
      <c r="B3" t="inlineStr">
        <is>
          <t>【果汁とお酒だけ】キリン本搾りチューハイ ピンクグレープフルーツ [350ml×24本]</t>
        </is>
      </c>
      <c r="C3" t="inlineStr"/>
      <c r="D3" t="inlineStr">
        <is>
          <t>4.2</t>
        </is>
      </c>
      <c r="E3">
        <f>HYPERLINK("https://www.amazon.co.jp/%E3%80%90%E6%9E%9C%E6%B1%8129-%E3%80%91%E3%82%AD%E3%83%AA%E3%83%B3-%E6%9C%AC%E6%90%BE%E3%82%8A%E3%83%81%E3%83%A5%E3%83%BC%E3%83%8F%E3%82%A4-%E3%83%94%E3%83%B3%E3%82%AF%E3%82%B0%E3%83%AC%E3%83%BC%E3%83%97%E3%83%95%E3%83%AB%E3%83%BC%E3%83%84-%E7%BC%B6-350ml%C3%9724%E6%9C%AC/dp/B01AEFHEPY/ref=sr_1_97_sspa?__mk_ja_JP=%E3%82%AB%E3%82%BF%E3%82%AB%E3%83%8A&amp;dchild=1&amp;keywords=%E9%85%92&amp;qid=1598683329&amp;sr=8-97-spons&amp;psc=1&amp;spLa=ZW5jcnlwdGVkUXVhbGlmaWVyPUEzSDNYSlBPUEpVQVlGJmVuY3J5cHRlZElkPUEwOTEzNTAzMzhHN0FHNTQ3M1pNRyZlbmNyeXB0ZWRBZElkPUFSUlVYN1FDSUNWMFMmd2lkZ2V0TmFtZT1zcF9hdGZfbmV4dCZhY3Rpb249Y2xpY2tSZWRpcmVjdCZkb05vdExvZ0NsaWNrPXRydWU=", "Go")</f>
        <v/>
      </c>
    </row>
    <row r="4">
      <c r="A4" s="1" t="n">
        <v>2</v>
      </c>
      <c r="B4" t="inlineStr">
        <is>
          <t>名入れ 幸せの名入れ酒 本格麦焼酎 桐箱入り 720ml（退職祝い/還暦祝い/古希祝い/父の日/誕生日プレゼント等に）</t>
        </is>
      </c>
      <c r="C4" t="inlineStr">
        <is>
          <t>￥4,280</t>
        </is>
      </c>
      <c r="D4" t="inlineStr">
        <is>
          <t>4</t>
        </is>
      </c>
      <c r="E4">
        <f>HYPERLINK("https://www.amazon.co.jp/%E5%90%8D%E5%85%A5%E3%82%8C-%E5%B9%B8%E3%81%9B%E3%81%AE%E5%90%8D%E5%85%A5%E3%82%8C%E9%85%92-%E6%9C%AC%E6%A0%BC%E9%BA%A6%E7%84%BC%E9%85%8E-%E6%A1%90%E7%AE%B1%E5%85%A5%E3%82%8A-720ml%EF%BC%88%E9%80%80%E8%81%B7%E7%A5%9D%E3%81%84-%E8%AA%95%E7%94%9F%E6%97%A5%E3%83%97%E3%83%AC%E3%82%BC%E3%83%B3%E3%83%88%E7%AD%89%E3%81%AB%EF%BC%89/dp/B002AKKYD6/ref=sr_1_130_sspa?__mk_ja_JP=%E3%82%AB%E3%82%BF%E3%82%AB%E3%83%8A&amp;dchild=1&amp;keywords=%E9%85%92&amp;qid=1598683329&amp;sr=8-130-spons&amp;psc=1&amp;spLa=ZW5jcnlwdGVkUXVhbGlmaWVyPUEzSDNYSlBPUEpVQVlGJmVuY3J5cHRlZElkPUEwOTEzNTAzMzhHN0FHNTQ3M1pNRyZlbmNyeXB0ZWRBZElkPUEyRUU3VkFKUjhLRzlDJndpZGdldE5hbWU9c3BfbXRmJmFjdGlvbj1jbGlja1JlZGlyZWN0JmRvTm90TG9nQ2xpY2s9dHJ1ZQ==", "Go")</f>
        <v/>
      </c>
    </row>
    <row r="5">
      <c r="A5" s="1" t="n">
        <v>3</v>
      </c>
      <c r="B5" t="inlineStr">
        <is>
          <t>日本酒 大吟醸 原酒 新潟 5酒蔵 飲みくらべ 一升瓶 5本組 プレゼント 日本酒 人気 お酒 飲み比べ ギフト プレゼント 大吟醸 ベルーナ ベルーナグルメ</t>
        </is>
      </c>
      <c r="C5" t="inlineStr">
        <is>
          <t>￥14,300</t>
        </is>
      </c>
      <c r="D5" t="inlineStr">
        <is>
          <t>4.3</t>
        </is>
      </c>
      <c r="E5">
        <f>HYPERLINK("https://www.amazon.co.jp/%E6%97%A5%E6%9C%AC%E9%85%92-%E5%A4%A7%E5%90%9F%E9%86%B8-5%E9%85%92%E8%94%B5-%E9%A3%B2%E3%81%BF%E3%81%8F%E3%82%89%E3%81%B9-%E4%B8%80%E5%8D%87%E7%93%B6/dp/B07T44YYKD/ref=sr_1_156_sspa?__mk_ja_JP=%E3%82%AB%E3%82%BF%E3%82%AB%E3%83%8A&amp;dchild=1&amp;keywords=%E9%85%92&amp;qid=1598683329&amp;sr=8-156-spons&amp;psc=1&amp;spLa=ZW5jcnlwdGVkUXVhbGlmaWVyPUEzSDNYSlBPUEpVQVlGJmVuY3J5cHRlZElkPUEwOTEzNTAzMzhHN0FHNTQ3M1pNRyZlbmNyeXB0ZWRBZElkPUFVVFZBUFVJWkJIUU8md2lkZ2V0TmFtZT1zcF9idGYmYWN0aW9uPWNsaWNrUmVkaXJlY3QmZG9Ob3RMb2dDbGljaz10cnVl", "Go")</f>
        <v/>
      </c>
    </row>
    <row r="6">
      <c r="A6" s="1" t="n">
        <v>4</v>
      </c>
      <c r="B6" t="inlineStr">
        <is>
          <t>【果汁とお酒だけ】キリン本搾りチューハイ グレープフルーツ [ 350ml×24本 ]</t>
        </is>
      </c>
      <c r="C6" t="inlineStr"/>
      <c r="D6" t="inlineStr">
        <is>
          <t>4.3</t>
        </is>
      </c>
      <c r="E6">
        <f>HYPERLINK("https://www.amazon.co.jp/%E3%82%AD%E3%83%AA%E3%83%B3-%E6%9C%AC%E6%90%BE%E3%82%8A%E3%83%81%E3%83%A5%E3%83%BC%E3%83%8F%E3%82%A4-%E3%82%B0%E3%83%AC%E3%83%BC%E3%83%97%E3%83%95%E3%83%AB%E3%83%BC%E3%83%84-%E7%BC%B6-350ml%C3%9724%E6%9C%AC/dp/B001TRIKI2/ref=sr_1_145_sspa?__mk_ja_JP=%E3%82%AB%E3%82%BF%E3%82%AB%E3%83%8A&amp;dchild=1&amp;keywords=%E9%85%92&amp;qid=1598683351&amp;sr=8-145-spons&amp;psc=1&amp;spLa=ZW5jcnlwdGVkUXVhbGlmaWVyPUEzNkM2NjBDRU42N0RRJmVuY3J5cHRlZElkPUEwNzk2NjUwMVFUSkswNVAySUZTSiZlbmNyeXB0ZWRBZElkPUExWEQ1SDhBQlhWVFhFJndpZGdldE5hbWU9c3BfYXRmX25leHQmYWN0aW9uPWNsaWNrUmVkaXJlY3QmZG9Ob3RMb2dDbGljaz10cnVl", "Go")</f>
        <v/>
      </c>
    </row>
    <row r="7">
      <c r="A7" s="1" t="n">
        <v>5</v>
      </c>
      <c r="B7" t="inlineStr">
        <is>
          <t>【果汁とお酒だけ】キリン本搾りチューハイ ピンクグレープフルーツ [500ml×24本]</t>
        </is>
      </c>
      <c r="C7" t="inlineStr">
        <is>
          <t>￥ 3,102</t>
        </is>
      </c>
      <c r="D7" t="inlineStr">
        <is>
          <t>4.7</t>
        </is>
      </c>
      <c r="E7">
        <f>HYPERLINK("https://www.amazon.co.jp/%E6%9C%AC%E6%90%BE%E3%82%8A-%E3%80%90%E6%9E%9C%E6%B1%8129-%E3%80%91%E3%82%AD%E3%83%AA%E3%83%B3-%E6%9C%AC%E6%90%BE%E3%82%8A%E3%83%81%E3%83%A5%E3%83%BC%E3%83%8F%E3%82%A4-%E3%83%94%E3%83%B3%E3%82%AF%E3%82%B0%E3%83%AC%E3%83%BC%E3%83%97%E3%83%95%E3%83%AB%E3%83%BC%E3%83%84-500ml%C3%9724%E6%9C%AC/dp/B078GMZ8HY/ref=sr_1_146_sspa?__mk_ja_JP=%E3%82%AB%E3%82%BF%E3%82%AB%E3%83%8A&amp;dchild=1&amp;keywords=%E9%85%92&amp;qid=1598683351&amp;sr=8-146-spons&amp;psc=1&amp;spLa=ZW5jcnlwdGVkUXVhbGlmaWVyPUEzNkM2NjBDRU42N0RRJmVuY3J5cHRlZElkPUEwNzk2NjUwMVFUSkswNVAySUZTSiZlbmNyeXB0ZWRBZElkPUEzTkdYQUE1WVdWREQzJndpZGdldE5hbWU9c3BfYXRmX25leHQmYWN0aW9uPWNsaWNrUmVkaXJlY3QmZG9Ob3RMb2dDbGljaz10cnVl", "Go")</f>
        <v/>
      </c>
    </row>
    <row r="8">
      <c r="A8" s="1" t="n">
        <v>6</v>
      </c>
      <c r="B8" t="inlineStr">
        <is>
          <t>煎酒（いりざけ）　小</t>
        </is>
      </c>
      <c r="C8" t="inlineStr">
        <is>
          <t>￥1,620</t>
        </is>
      </c>
      <c r="D8" t="inlineStr">
        <is>
          <t>4.2</t>
        </is>
      </c>
      <c r="E8">
        <f>HYPERLINK("https://www.amazon.co.jp/%E9%8A%80%E5%BA%A7%E3%83%BB%E4%B8%89%E6%B2%B3%E5%B1%8B-%E7%85%8E%E9%85%92%EF%BC%88%E3%81%84%E3%82%8A%E3%81%96%E3%81%91%EF%BC%89-%E5%B0%8F/dp/B00CAJ9S9I/ref=sr_1_161_sspa?__mk_ja_JP=%E3%82%AB%E3%82%BF%E3%82%AB%E3%83%8A&amp;dchild=1&amp;keywords=%E9%85%92&amp;qid=1598683351&amp;sr=8-161-spons&amp;psc=1&amp;smid=A2YIIVSNGIUGVA&amp;spLa=ZW5jcnlwdGVkUXVhbGlmaWVyPUEzNkM2NjBDRU42N0RRJmVuY3J5cHRlZElkPUEwNzk2NjUwMVFUSkswNVAySUZTSiZlbmNyeXB0ZWRBZElkPUEyUVlDN1JJWVNOR01RJndpZGdldE5hbWU9c3BfbXRmJmFjdGlvbj1jbGlja1JlZGlyZWN0JmRvTm90TG9nQ2xpY2s9dHJ1ZQ==", "Go")</f>
        <v/>
      </c>
    </row>
    <row r="9">
      <c r="A9" s="1" t="n">
        <v>7</v>
      </c>
      <c r="B9" t="inlineStr">
        <is>
          <t>横浜中華街 TTL 台湾紹興酒（熟成5年）14.5度、600ml、台湾の純粋天然醸造酒</t>
        </is>
      </c>
      <c r="C9" t="inlineStr">
        <is>
          <t>￥770</t>
        </is>
      </c>
      <c r="D9" t="inlineStr">
        <is>
          <t>4.9</t>
        </is>
      </c>
      <c r="E9">
        <f>HYPERLINK("https://www.amazon.co.jp/%E6%9D%B1%E6%96%B9%E6%96%B0%E4%B8%96%E4%BB%A3-%E6%A8%AA%E6%B5%9C%E4%B8%AD%E8%8F%AF%E8%A1%97-%E6%A8%AA%E6%B5%9C%E4%B8%AD%E8%8F%AF%E8%A1%97-TTL-%E5%8F%B0%E6%B9%BE%E7%B4%B9%E8%88%88%E9%85%92%EF%BC%88%E7%86%9F%E6%88%905%E5%B9%B4%EF%BC%8914-5%E5%BA%A6%E3%80%81600ml%E3%80%81%E5%8F%B0%E6%B9%BE%E3%81%AE%E7%B4%94%E7%B2%8B%E5%A4%A9%E7%84%B6%E9%86%B8%E9%80%A0%E9%85%92/dp/B07GDT12GM/ref=sr_1_196?__mk_ja_JP=%E3%82%AB%E3%82%BF%E3%82%AB%E3%83%8A&amp;dchild=1&amp;keywords=%E9%85%92&amp;qid=1598683351&amp;sr=8-196", "Go")</f>
        <v/>
      </c>
    </row>
    <row r="10">
      <c r="A10" s="1" t="n">
        <v>8</v>
      </c>
      <c r="B10" t="inlineStr">
        <is>
          <t>名入れ 酒 お酒 日本酒 大吟醸 書道家 毛筆手書きラベル 720ml 4合瓶 木箱入り 辛口 名前入り 父の日 ギフト プレゼント お祝い 内祝い 誕生日 還暦祝い 退職祝い 成人祝い 結婚 出産 開店祝い 新築祝い 男性 女性 父 母 両親 越路吹雪 新潟 高野酒造</t>
        </is>
      </c>
      <c r="C10" t="inlineStr">
        <is>
          <t>￥4,580</t>
        </is>
      </c>
      <c r="D10" t="inlineStr">
        <is>
          <t>5</t>
        </is>
      </c>
      <c r="E10">
        <f>HYPERLINK("https://www.amazon.co.jp/%E6%AF%9B%E7%AD%86%E6%89%8B%E6%9B%B8%E3%81%8D-720ml-%E6%9C%A8%E7%AE%B1%E5%85%A5%E3%82%8A-%E3%83%97%E3%83%AC%E3%82%BC%E3%83%B3%E3%83%88-%E9%AB%98%E9%87%8E%E9%85%92%E9%80%A0/dp/B01M0OSRCX/ref=sr_1_207?__mk_ja_JP=%E3%82%AB%E3%82%BF%E3%82%AB%E3%83%8A&amp;dchild=1&amp;keywords=%E9%85%92&amp;qid=1598683390&amp;sr=8-207", "Go")</f>
        <v/>
      </c>
    </row>
    <row r="11">
      <c r="A11" s="1" t="n">
        <v>9</v>
      </c>
      <c r="B11" t="inlineStr">
        <is>
          <t>【2020年新発売】こだわり酒場のレモンサワー缶 キリッと男前 [ チューハイ 500ml×24本 ]</t>
        </is>
      </c>
      <c r="C11" t="inlineStr"/>
      <c r="D11" t="inlineStr">
        <is>
          <t>4.1</t>
        </is>
      </c>
      <c r="E11">
        <f>HYPERLINK("https://www.amazon.co.jp/%E3%81%93%E3%81%A0%E3%82%8F%E3%82%8A%E9%85%92%E5%A0%B4%E3%81%AE%E3%82%B5%E3%83%AF%E3%83%BC-%E3%80%902020%E5%B9%B4%E6%96%B0%E7%99%BA%E5%A3%B2%E3%80%91%E3%81%93%E3%81%A0%E3%82%8F%E3%82%8A%E9%85%92%E5%A0%B4%E3%81%AE%E3%83%AC%E3%83%A2%E3%83%B3%E3%82%B5%E3%83%AF%E3%83%BC%E7%BC%B6-%E3%82%AD%E3%83%AA%E3%83%83%E3%81%A8%E7%94%B7%E5%89%8D-%E3%83%81%E3%83%A5%E3%83%BC%E3%83%8F%E3%82%A4-500ml%C3%9724%E6%9C%AC/dp/B0839B97DQ/ref=sr_1_210_sspa?__mk_ja_JP=%E3%82%AB%E3%82%BF%E3%82%AB%E3%83%8A&amp;dchild=1&amp;keywords=%E9%85%92&amp;qid=1598683390&amp;sr=8-210-spons&amp;psc=1&amp;spLa=ZW5jcnlwdGVkUXVhbGlmaWVyPUEzTzQ4MjBTRk1TVk1UJmVuY3J5cHRlZElkPUEwMDQ2NTk2MlBZQTlDWk5LUDRHMSZlbmNyeXB0ZWRBZElkPUEzVEFNVERBVThJR00md2lkZ2V0TmFtZT1zcF9tdGYmYWN0aW9uPWNsaWNrUmVkaXJlY3QmZG9Ob3RMb2dDbGljaz10cnVl", "Go")</f>
        <v/>
      </c>
    </row>
    <row r="12">
      <c r="A12" s="1" t="n">
        <v>10</v>
      </c>
      <c r="B12" t="inlineStr">
        <is>
          <t>梅乃宿 ゆず酒 720ml 柚子酒リキュール 梅乃宿酒造(株)</t>
        </is>
      </c>
      <c r="C12" t="inlineStr">
        <is>
          <t>￥1,929</t>
        </is>
      </c>
      <c r="D12" t="inlineStr">
        <is>
          <t>4.8</t>
        </is>
      </c>
      <c r="E12">
        <f>HYPERLINK("https://www.amazon.co.jp/%E6%A2%85%E4%B9%83%E5%AE%BF-%E6%A2%85%E4%B9%83%E5%AE%BF-%E3%82%86%E3%81%9A%E9%85%92-720ml/dp/B0051MLRIG/ref=sr_1_218?__mk_ja_JP=%E3%82%AB%E3%82%BF%E3%82%AB%E3%83%8A&amp;dchild=1&amp;keywords=%E9%85%92&amp;qid=1598683390&amp;sr=8-218", "Go")</f>
        <v/>
      </c>
    </row>
    <row r="13">
      <c r="A13" s="1" t="n">
        <v>11</v>
      </c>
      <c r="B13" t="inlineStr">
        <is>
          <t>菊正宗 純米大吟醸 [ 日本酒 兵庫県 1800ml ]</t>
        </is>
      </c>
      <c r="C13" t="inlineStr">
        <is>
          <t>￥11,000</t>
        </is>
      </c>
      <c r="D13" t="inlineStr">
        <is>
          <t>4.8</t>
        </is>
      </c>
      <c r="E13">
        <f>HYPERLINK("https://www.amazon.co.jp/%E8%8F%8A%E6%AD%A3%E5%AE%97%E9%85%92%E9%80%A0-%E8%8F%8A%E6%AD%A3%E5%AE%97-%E7%B4%94%E7%B1%B3%E5%A4%A7%E5%90%9F%E9%86%B8-1800ml/dp/B00IX7T62K/ref=sr_1_244?__mk_ja_JP=%E3%82%AB%E3%82%BF%E3%82%AB%E3%83%8A&amp;dchild=1&amp;keywords=%E9%85%92&amp;qid=1598683390&amp;sr=8-244", "Go")</f>
        <v/>
      </c>
    </row>
    <row r="14">
      <c r="A14" s="1" t="n">
        <v>12</v>
      </c>
      <c r="B14" t="inlineStr">
        <is>
          <t>【2020年新発売】こだわり酒場のレモンサワー缶 キリッと男前 [ チューハイ 350ml×24本 ]</t>
        </is>
      </c>
      <c r="C14" t="inlineStr"/>
      <c r="D14" t="inlineStr">
        <is>
          <t>4.3</t>
        </is>
      </c>
      <c r="E14">
        <f>HYPERLINK("https://www.amazon.co.jp/%E3%81%93%E3%81%A0%E3%82%8F%E3%82%8A%E9%85%92%E5%A0%B4%E3%81%AE%E3%82%B5%E3%83%AF%E3%83%BC-%E3%80%902020%E5%B9%B4%E6%96%B0%E7%99%BA%E5%A3%B2%E3%80%91%E3%81%93%E3%81%A0%E3%82%8F%E3%82%8A%E9%85%92%E5%A0%B4%E3%81%AE%E3%83%AC%E3%83%A2%E3%83%B3%E3%82%B5%E3%83%AF%E3%83%BC%E7%BC%B6-%E3%82%AD%E3%83%AA%E3%83%83%E3%81%A8%E7%94%B7%E5%89%8D-%E3%83%81%E3%83%A5%E3%83%BC%E3%83%8F%E3%82%A4-350ml%C3%9724%E6%9C%AC/dp/B0839B6BJJ/ref=sr_1_251_sspa?__mk_ja_JP=%E3%82%AB%E3%82%BF%E3%82%AB%E3%83%8A&amp;dchild=1&amp;keywords=%E9%85%92&amp;qid=1598683390&amp;sr=8-251-spons&amp;psc=1&amp;spLa=ZW5jcnlwdGVkUXVhbGlmaWVyPUEzTzQ4MjBTRk1TVk1UJmVuY3J5cHRlZElkPUEwMDQ2NTk2MlBZQTlDWk5LUDRHMSZlbmNyeXB0ZWRBZElkPUFEUjVJTFpVUVg3UEUmd2lkZ2V0TmFtZT1zcF9idGYmYWN0aW9uPWNsaWNrUmVkaXJlY3QmZG9Ob3RMb2dDbGljaz10cnVl", "Go")</f>
        <v/>
      </c>
    </row>
    <row r="15">
      <c r="A15" s="1" t="n">
        <v>13</v>
      </c>
      <c r="B15" t="inlineStr">
        <is>
          <t>こだわり酒場のレモンサワー缶 [ チューハイ 500ml×24本 ]</t>
        </is>
      </c>
      <c r="C15" t="inlineStr"/>
      <c r="D15" t="inlineStr">
        <is>
          <t>4.4</t>
        </is>
      </c>
      <c r="E15">
        <f>HYPERLINK("https://www.amazon.co.jp/%E3%81%93%E3%81%A0%E3%82%8F%E3%82%8A%E9%85%92%E5%A0%B4%E3%81%AE%E3%82%B5%E3%83%AF%E3%83%BC-%E3%81%93%E3%81%A0%E3%82%8F%E3%82%8A%E9%85%92%E5%A0%B4%E3%81%AE%E3%83%AC%E3%83%A2%E3%83%B3%E3%82%B5%E3%83%AF%E3%83%BC%E7%BC%B6-%E3%83%81%E3%83%A5%E3%83%BC%E3%83%8F%E3%82%A4-500ml%C3%9724%E6%9C%AC/dp/B07MTZWPPN/ref=sr_1_252_sspa?__mk_ja_JP=%E3%82%AB%E3%82%BF%E3%82%AB%E3%83%8A&amp;dchild=1&amp;keywords=%E9%85%92&amp;qid=1598683390&amp;sr=8-252-spons&amp;psc=1&amp;spLa=ZW5jcnlwdGVkUXVhbGlmaWVyPUEzTzQ4MjBTRk1TVk1UJmVuY3J5cHRlZElkPUEwMDQ2NTk2MlBZQTlDWk5LUDRHMSZlbmNyeXB0ZWRBZElkPUFMVTZQMEYzNzZBTFkmd2lkZ2V0TmFtZT1zcF9idGYmYWN0aW9uPWNsaWNrUmVkaXJlY3QmZG9Ob3RMb2dDbGljaz10cnVl", "Go")</f>
        <v/>
      </c>
    </row>
    <row r="16">
      <c r="A16" s="1" t="n">
        <v>14</v>
      </c>
      <c r="B16" t="inlineStr">
        <is>
          <t>【果汁とお酒だけ】キリン本搾りチューハイ オレンジ[500ml×24本]</t>
        </is>
      </c>
      <c r="C16" t="inlineStr">
        <is>
          <t>￥3,955 (￥165 / 本)</t>
        </is>
      </c>
      <c r="D16" t="inlineStr">
        <is>
          <t>4.2</t>
        </is>
      </c>
      <c r="E16">
        <f>HYPERLINK("https://www.amazon.co.jp/%E3%82%AD%E3%83%AA%E3%83%B3-%E6%9C%AC%E6%90%BE%E3%82%8A%E3%83%81%E3%83%A5%E3%83%BC%E3%83%8F%E3%82%A4-%E3%82%AA%E3%83%AC%E3%83%B3%E3%82%B8-%E7%BC%B6-500ml%C3%9724%E6%9C%AC/dp/B00RAZMWMM/ref=sr_1_244_sspa?__mk_ja_JP=%E3%82%AB%E3%82%BF%E3%82%AB%E3%83%8A&amp;dchild=1&amp;keywords=%E9%85%92&amp;qid=1598683420&amp;sr=8-244-spons&amp;psc=1&amp;spLa=ZW5jcnlwdGVkUXVhbGlmaWVyPUFZMzVRUTk5R0ZLUzQmZW5jcnlwdGVkSWQ9QTA4NDA5MTQxRElZS0o3Uk1MOTBCJmVuY3J5cHRlZEFkSWQ9QTNJOE1TUDdKRElTR1Qmd2lkZ2V0TmFtZT1zcF9hdGZfbmV4dCZhY3Rpb249Y2xpY2tSZWRpcmVjdCZkb05vdExvZ0NsaWNrPXRydWU=", "Go")</f>
        <v/>
      </c>
    </row>
    <row r="17">
      <c r="A17" s="1" t="n">
        <v>15</v>
      </c>
      <c r="B17" t="inlineStr">
        <is>
          <t>【果汁とお酒だけ】キリン本搾りチューハイ レモン [ 350ml×24本 ]</t>
        </is>
      </c>
      <c r="C17" t="inlineStr"/>
      <c r="D17" t="inlineStr">
        <is>
          <t>4.1</t>
        </is>
      </c>
      <c r="E17">
        <f>HYPERLINK("https://www.amazon.co.jp/%E3%82%AD%E3%83%AA%E3%83%B3-%E6%9C%AC%E6%90%BE%E3%82%8A%E3%83%81%E3%83%A5%E3%83%BC%E3%83%8F%E3%82%A4-%E3%83%AC%E3%83%A2%E3%83%B3-%E7%BC%B6-350ml%C3%9724%E6%9C%AC/dp/B005EXNQEA/ref=sr_1_272_sspa?__mk_ja_JP=%E3%82%AB%E3%82%BF%E3%82%AB%E3%83%8A&amp;dchild=1&amp;keywords=%E9%85%92&amp;qid=1598683420&amp;sr=8-272-spons&amp;psc=1&amp;spLa=ZW5jcnlwdGVkUXVhbGlmaWVyPUFZMzVRUTk5R0ZLUzQmZW5jcnlwdGVkSWQ9QTA4NDA5MTQxRElZS0o3Uk1MOTBCJmVuY3J5cHRlZEFkSWQ9QTFWR1ZMSkhHS0RBMTYmd2lkZ2V0TmFtZT1zcF9tdGYmYWN0aW9uPWNsaWNrUmVkaXJlY3QmZG9Ob3RMb2dDbGljaz10cnVl", "Go")</f>
        <v/>
      </c>
    </row>
    <row r="18">
      <c r="A18" s="1" t="n">
        <v>16</v>
      </c>
      <c r="B18" t="inlineStr">
        <is>
          <t>こだわり酒場のレモンサワー缶 350ml×24本 [ チューハイ ]</t>
        </is>
      </c>
      <c r="C18" t="inlineStr"/>
      <c r="D18" t="inlineStr">
        <is>
          <t>4.4</t>
        </is>
      </c>
      <c r="E18">
        <f>HYPERLINK("https://www.amazon.co.jp/%E3%81%93%E3%81%A0%E3%82%8F%E3%82%8A%E9%85%92%E5%A0%B4%E3%81%AE%E3%82%B5%E3%83%AF%E3%83%BC-%E3%81%93%E3%81%A0%E3%82%8F%E3%82%8A%E9%85%92%E5%A0%B4%E3%81%AE%E3%83%AC%E3%83%A2%E3%83%B3%E3%82%B5%E3%83%AF%E3%83%BC%E7%BC%B6-350ml%C3%9724%E6%9C%AC-%E3%83%81%E3%83%A5%E3%83%BC%E3%83%8F%E3%82%A4/dp/B07MV56DDF/ref=sr_1_299_sspa?__mk_ja_JP=%E3%82%AB%E3%82%BF%E3%82%AB%E3%83%8A&amp;dchild=1&amp;keywords=%E9%85%92&amp;qid=1598683420&amp;sr=8-299-spons&amp;psc=1&amp;spLa=ZW5jcnlwdGVkUXVhbGlmaWVyPUFZMzVRUTk5R0ZLUzQmZW5jcnlwdGVkSWQ9QTA4NDA5MTQxRElZS0o3Uk1MOTBCJmVuY3J5cHRlZEFkSWQ9QVBNUVU4WVJIMkFIWiZ3aWRnZXROYW1lPXNwX2J0ZiZhY3Rpb249Y2xpY2tSZWRpcmVjdCZkb05vdExvZ0NsaWNrPXRydWU=", "Go")</f>
        <v/>
      </c>
    </row>
    <row r="19">
      <c r="A19" s="1" t="n">
        <v>17</v>
      </c>
      <c r="B19" t="inlineStr">
        <is>
          <t>【果汁とお酒だけ】キリン本搾りチューハイ レモン [ 500ml×24本 ]</t>
        </is>
      </c>
      <c r="C19" t="inlineStr"/>
      <c r="D19" t="inlineStr">
        <is>
          <t>4.1</t>
        </is>
      </c>
      <c r="E19">
        <f>HYPERLINK("https://www.amazon.co.jp/%E3%82%AD%E3%83%AA%E3%83%B3-%E6%9C%AC%E6%90%BE%E3%82%8A%E3%83%81%E3%83%A5%E3%83%BC%E3%83%8F%E3%82%A4-%E3%83%AC%E3%83%A2%E3%83%B3-%E7%BC%B6-500ml%C3%9724%E6%9C%AC/dp/B001TOAZRE/ref=sr_1_292_sspa?__mk_ja_JP=%E3%82%AB%E3%82%BF%E3%82%AB%E3%83%8A&amp;dchild=1&amp;keywords=%E9%85%92&amp;qid=1598683439&amp;sr=8-292-spons&amp;psc=1&amp;spLa=ZW5jcnlwdGVkUXVhbGlmaWVyPUEyWFdBWDBDUUVLV1I4JmVuY3J5cHRlZElkPUEwMDY4NTc2MUIwVE0ySFlVRk5EMSZlbmNyeXB0ZWRBZElkPUEzR0dMQU40M1dHN0VTJndpZGdldE5hbWU9c3BfYXRmX25leHQmYWN0aW9uPWNsaWNrUmVkaXJlY3QmZG9Ob3RMb2dDbGljaz10cnVl", "Go")</f>
        <v/>
      </c>
    </row>
    <row r="20">
      <c r="A20" s="1" t="n">
        <v>18</v>
      </c>
      <c r="B20" t="inlineStr">
        <is>
          <t>菊正宗 嘉宝蔵 雅 [ 日本酒 兵庫県 1800ml ]</t>
        </is>
      </c>
      <c r="C20" t="inlineStr">
        <is>
          <t>￥5,347</t>
        </is>
      </c>
      <c r="D20" t="inlineStr">
        <is>
          <t>4.6</t>
        </is>
      </c>
      <c r="E20">
        <f>HYPERLINK("https://www.amazon.co.jp/%E8%8F%8A%E6%AD%A3%E5%AE%97%E9%85%92%E9%80%A0-%E8%8F%8A%E6%AD%A3%E5%AE%97-%E5%98%89%E5%AE%9D%E8%94%B5-%E9%9B%85-1800ml/dp/B00GRSUIHE/ref=sr_1_293?__mk_ja_JP=%E3%82%AB%E3%82%BF%E3%82%AB%E3%83%8A&amp;dchild=1&amp;keywords=%E9%85%92&amp;qid=1598683439&amp;sr=8-293", "Go")</f>
        <v/>
      </c>
    </row>
    <row r="21">
      <c r="A21" s="1" t="n">
        <v>19</v>
      </c>
      <c r="B21" t="inlineStr">
        <is>
          <t>１包分オトク☆ ウコンで満足できなかった方、お試しあれ！沖縄から上陸☆酒席革命カプセル お徳用パック （8包入り＝7包＋1包サービス）</t>
        </is>
      </c>
      <c r="C21" t="inlineStr"/>
      <c r="D21" t="inlineStr">
        <is>
          <t>4.2</t>
        </is>
      </c>
      <c r="E21">
        <f>HYPERLINK("https://www.amazon.co.jp/%E9%85%92%E5%B8%AD%E9%9D%A9%E5%91%BD-%EF%BC%91%E5%8C%85%E5%88%86%E3%82%AA%E3%83%88%E3%82%AF%E2%98%86-%E3%82%A6%E3%82%B3%E3%83%B3%E3%81%A7%E6%BA%80%E8%B6%B3%E3%81%A7%E3%81%8D%E3%81%AA%E3%81%8B%E3%81%A3%E3%81%9F%E6%96%B9%E3%80%81%E3%81%8A%E8%A9%A6%E3%81%97%E3%81%82%E3%82%8C%EF%BC%81%E6%B2%96%E7%B8%84%E3%81%8B%E3%82%89%E4%B8%8A%E9%99%B8%E2%98%86%E9%85%92%E5%B8%AD%E9%9D%A9%E5%91%BD%E3%82%AB%E3%83%97%E3%82%BB%E3%83%AB-%E3%81%8A%E5%BE%B3%E7%94%A8%E3%83%91%E3%83%83%E3%82%AF-%EF%BC%888%E5%8C%85%E5%85%A5%E3%82%8A%EF%BC%9D7%E5%8C%85%EF%BC%8B1%E5%8C%85%E3%82%B5%E3%83%BC%E3%83%93%E3%82%B9%EF%BC%89/dp/B00L8KJCC8/ref=sr_1_305_sspa?__mk_ja_JP=%E3%82%AB%E3%82%BF%E3%82%AB%E3%83%8A&amp;dchild=1&amp;keywords=%E9%85%92&amp;qid=1598683439&amp;sr=8-305-spons&amp;psc=1&amp;smid=ATRTMRZVCNLJ1&amp;spLa=ZW5jcnlwdGVkUXVhbGlmaWVyPUEyWFdBWDBDUUVLV1I4JmVuY3J5cHRlZElkPUEwMDY4NTc2MUIwVE0ySFlVRk5EMSZlbmNyeXB0ZWRBZElkPUFVVTA3TVRRWFczMDMmd2lkZ2V0TmFtZT1zcF9tdGYmYWN0aW9uPWNsaWNrUmVkaXJlY3QmZG9Ob3RMb2dDbGljaz10cnVl", "Go")</f>
        <v/>
      </c>
    </row>
    <row r="22">
      <c r="A22" s="1" t="n">
        <v>20</v>
      </c>
      <c r="B22" t="inlineStr">
        <is>
          <t>【Amazon.co.jp限定】 ちょいボトル飲み比べセット(180mL×5本) 升付 お父さん日本一ギフトボックス入 [ 日本酒 石川県 【お父さん日本一ギフトボックス】 180ml×5本 ] [ギフトBox入り]</t>
        </is>
      </c>
      <c r="C22" t="inlineStr">
        <is>
          <t>￥2,750</t>
        </is>
      </c>
      <c r="D22" t="inlineStr">
        <is>
          <t>4.8</t>
        </is>
      </c>
      <c r="E22">
        <f>HYPERLINK("https://www.amazon.co.jp/%E3%80%90Amazon-co-jp%E9%99%90%E5%AE%9A%E3%80%91-%E3%81%A1%E3%82%87%E3%81%84%E3%83%9C%E3%83%88%E3%83%AB%E9%A3%B2%E3%81%BF%E6%AF%94%E3%81%B9%E3%82%BB%E3%83%83%E3%83%88-180mL%C3%975%E6%9C%AC-%E3%81%8A%E7%88%B6%E3%81%95%E3%82%93%E6%97%A5%E6%9C%AC%E4%B8%80%E3%82%AE%E3%83%95%E3%83%88%E3%83%9C%E3%83%83%E3%82%AF%E3%82%B9%E5%85%A5-%E3%80%90%E3%81%8A%E7%88%B6%E3%81%95%E3%82%93%E6%97%A5%E6%9C%AC%E4%B8%80%E3%82%AE%E3%83%95%E3%83%88%E3%83%9C%E3%83%83%E3%82%AF%E3%82%B9%E3%80%91/dp/B087XH37ZY/ref=sr_1_309?__mk_ja_JP=%E3%82%AB%E3%82%BF%E3%82%AB%E3%83%8A&amp;dchild=1&amp;keywords=%E9%85%92&amp;qid=1598683439&amp;sr=8-309", "Go")</f>
        <v/>
      </c>
    </row>
    <row r="23">
      <c r="A23" s="1" t="n">
        <v>21</v>
      </c>
      <c r="B23" t="inlineStr">
        <is>
          <t>獺祭(だっさい) 純米大吟醸 磨き二割三分 木箱入り [ 日本酒 山口県 720ml ] [ギフトBox入り]</t>
        </is>
      </c>
      <c r="C23" t="inlineStr">
        <is>
          <t>￥5,830</t>
        </is>
      </c>
      <c r="D23" t="inlineStr">
        <is>
          <t>4.6</t>
        </is>
      </c>
      <c r="E23">
        <f>HYPERLINK("https://www.amazon.co.jp/%E7%8D%BA%E7%A5%AD-%E3%81%A0%E3%81%A3%E3%81%95%E3%81%84-%E7%B4%94%E7%B1%B3%E5%A4%A7%E5%90%9F%E9%86%B8-%E7%A3%A8%E3%81%8D%E4%BA%8C%E5%89%B2%E4%B8%89%E5%88%86-720ml/dp/B00TX5YLE4/ref=sr_1_312?__mk_ja_JP=%E3%82%AB%E3%82%BF%E3%82%AB%E3%83%8A&amp;dchild=1&amp;keywords=%E9%85%92&amp;qid=1598683439&amp;sr=8-312", "Go")</f>
        <v/>
      </c>
    </row>
    <row r="24">
      <c r="A24" s="1" t="n">
        <v>22</v>
      </c>
      <c r="B24" t="inlineStr">
        <is>
          <t>果実の酒 洋梨酒 [ 濃縮カクテル 1800ml ]</t>
        </is>
      </c>
      <c r="C24" t="inlineStr">
        <is>
          <t>￥1,675</t>
        </is>
      </c>
      <c r="D24" t="inlineStr">
        <is>
          <t>4.1</t>
        </is>
      </c>
      <c r="E24">
        <f>HYPERLINK("https://www.amazon.co.jp/%E6%9E%9C%E5%AE%9F%E3%81%AE%E9%85%92-%E3%82%A2%E3%82%B5%E3%83%92-%E6%B4%8B%E6%A2%A8%E9%85%92-1800ml/dp/B004Q23HR6/ref=sr_1_321_sspa?__mk_ja_JP=%E3%82%AB%E3%82%BF%E3%82%AB%E3%83%8A&amp;dchild=1&amp;keywords=%E9%85%92&amp;qid=1598683439&amp;sr=8-321-spons&amp;psc=1&amp;spLa=ZW5jcnlwdGVkUXVhbGlmaWVyPUEyWFdBWDBDUUVLV1I4JmVuY3J5cHRlZElkPUEwMDY4NTc2MUIwVE0ySFlVRk5EMSZlbmNyeXB0ZWRBZElkPUExQjFCSlpRTE9ETEE4JndpZGdldE5hbWU9c3BfbXRmJmFjdGlvbj1jbGlja1JlZGlyZWN0JmRvTm90TG9nQ2xpY2s9dHJ1ZQ==", "Go")</f>
        <v/>
      </c>
    </row>
    <row r="25">
      <c r="A25" s="1" t="n">
        <v>23</v>
      </c>
      <c r="B25" t="inlineStr">
        <is>
          <t>名入れの日本酒720mlと名入れの枡＋グラスのセット（誕生祝い/退職祝い/還暦祝い等に）</t>
        </is>
      </c>
      <c r="C25" t="inlineStr">
        <is>
          <t>￥5,740</t>
        </is>
      </c>
      <c r="D25" t="inlineStr">
        <is>
          <t>5</t>
        </is>
      </c>
      <c r="E25">
        <f>HYPERLINK("https://www.amazon.co.jp/%E3%82%B5%E3%83%B3%E3%82%A2%E3%82%A4%E3%82%B7%E3%82%B9%E3%83%86%E3%83%A0%E3%82%BA-%E5%90%8D%E5%85%A5%E3%82%8C%E3%81%AE%E6%97%A5%E6%9C%AC%E9%85%92720ml%E3%81%A8%E5%90%8D%E5%85%A5%E3%82%8C%E3%81%AE%E6%9E%A1%EF%BC%8B%E3%82%B0%E3%83%A9%E3%82%B9%E3%81%AE%E3%82%BB%E3%83%83%E3%83%88%EF%BC%88%E8%AA%95%E7%94%9F%E7%A5%9D%E3%81%84-%E9%80%80%E8%81%B7%E7%A5%9D%E3%81%84-%E9%82%84%E6%9A%A6%E7%A5%9D%E3%81%84%E7%AD%89%E3%81%AB%EF%BC%89/dp/B00KD0XWFM/ref=sr_1_335?__mk_ja_JP=%E3%82%AB%E3%82%BF%E3%82%AB%E3%83%8A&amp;dchild=1&amp;keywords=%E9%85%92&amp;qid=1598683439&amp;sr=8-335", "Go")</f>
        <v/>
      </c>
    </row>
    <row r="26">
      <c r="A26" s="1" t="n">
        <v>24</v>
      </c>
      <c r="B26" t="inlineStr">
        <is>
          <t>人気銘酒【お誕生日おめでとう】獺祭 純米大吟醸 磨き45 720 ml 桐箱入り(包装済みです)</t>
        </is>
      </c>
      <c r="C26" t="inlineStr">
        <is>
          <t>￥3,998</t>
        </is>
      </c>
      <c r="D26" t="inlineStr">
        <is>
          <t>4.6</t>
        </is>
      </c>
      <c r="E26">
        <f>HYPERLINK("https://www.amazon.co.jp/%E4%BA%BA%E6%B0%97%E9%8A%98%E9%85%92%E3%80%90%E8%AA%95%E7%94%9F%E6%97%A5%E3%81%8A%E3%82%81%E3%81%A7%E3%81%A8%E3%81%86%E3%80%91%E7%8D%BA%E7%A5%AD-%E7%B4%94%E7%B1%B3%E5%A4%A7%E5%90%9F%E9%86%B8-%E7%A3%A8%E3%81%8D50-720-%E6%A1%90%E7%AE%B1%E5%85%A5%E3%82%8A%E5%8C%85%E8%A3%85%E6%B8%88%E3%81%BF/dp/B06XXVJPQP/ref=sr_1_342?__mk_ja_JP=%E3%82%AB%E3%82%BF%E3%82%AB%E3%83%8A&amp;dchild=1&amp;keywords=%E9%85%92&amp;qid=1598683439&amp;sr=8-342", "Go")</f>
        <v/>
      </c>
    </row>
    <row r="27">
      <c r="A27" s="1" t="n">
        <v>25</v>
      </c>
      <c r="B27" t="inlineStr">
        <is>
          <t>【果汁とお酒だけ】キリン本搾りチューハイ オレンジ[350ml×24本]</t>
        </is>
      </c>
      <c r="C27" t="inlineStr"/>
      <c r="D27" t="inlineStr">
        <is>
          <t>4.4</t>
        </is>
      </c>
      <c r="E27">
        <f>HYPERLINK("https://www.amazon.co.jp/%E3%82%AD%E3%83%AA%E3%83%B3-%E6%9C%AC%E6%90%BE%E3%82%8A%E3%83%81%E3%83%A5%E3%83%BC%E3%83%8F%E3%82%A4-%E3%82%AA%E3%83%AC%E3%83%B3%E3%82%B8-%E7%BC%B6-350ml%C3%9724%E6%9C%AC/dp/B00B7IEERY/ref=sr_1_337_sspa?__mk_ja_JP=%E3%82%AB%E3%82%BF%E3%82%AB%E3%83%8A&amp;dchild=1&amp;keywords=%E9%85%92&amp;qid=1598683475&amp;sr=8-337-spons&amp;psc=1&amp;spLa=ZW5jcnlwdGVkUXVhbGlmaWVyPUEyOUlUSVZFUExLRkRSJmVuY3J5cHRlZElkPUEwNjI0NjYxM0M2RUg0TzkxTEM1TSZlbmNyeXB0ZWRBZElkPUEzTzA3WFBUNkZTREVZJndpZGdldE5hbWU9c3BfYXRmX25leHQmYWN0aW9uPWNsaWNrUmVkaXJlY3QmZG9Ob3RMb2dDbGljaz10cnVl", "Go")</f>
        <v/>
      </c>
    </row>
    <row r="28">
      <c r="A28" s="1" t="n">
        <v>26</v>
      </c>
      <c r="B28" t="inlineStr">
        <is>
          <t>清洲桜 純米吟醸 清須 [ 日本酒 愛知県 720ml ]</t>
        </is>
      </c>
      <c r="C28" t="inlineStr"/>
      <c r="D28" t="inlineStr">
        <is>
          <t>4.7</t>
        </is>
      </c>
      <c r="E28">
        <f>HYPERLINK("https://www.amazon.co.jp/%E6%B8%85%E6%B4%B2%E6%A1%9C%E9%86%B8%E9%80%A0-%E6%B8%85%E6%B4%B2%E6%A1%9C-%E7%B4%94%E7%B1%B3%E5%90%9F%E9%86%B8-%E6%B8%85%E9%A0%88-720ml/dp/B00XP643WM/ref=sr_1_359?__mk_ja_JP=%E3%82%AB%E3%82%BF%E3%82%AB%E3%83%8A&amp;dchild=1&amp;keywords=%E9%85%92&amp;qid=1598683475&amp;sr=8-359", "Go")</f>
        <v/>
      </c>
    </row>
    <row r="29">
      <c r="A29" s="1" t="n">
        <v>27</v>
      </c>
      <c r="B29" t="inlineStr">
        <is>
          <t>ふなぐち菊水一番しぼり [ 日本酒 新潟県 200ml×5本 ]</t>
        </is>
      </c>
      <c r="C29" t="inlineStr">
        <is>
          <t>￥1,580</t>
        </is>
      </c>
      <c r="D29" t="inlineStr">
        <is>
          <t>4.8</t>
        </is>
      </c>
      <c r="E29">
        <f>HYPERLINK("https://www.amazon.co.jp/%E8%8F%8A%E6%B0%B4%E9%85%92%E9%80%A0-%E6%96%B0%E6%BD%9F-%E3%81%B5%E3%81%AA%E3%81%90%E3%81%A1%E8%8F%8A%E6%B0%B4%E4%B8%80%E7%95%AA%E3%81%97%E3%81%BC%E3%82%8A200ml-5%E6%9C%AC%E8%A9%B0/dp/B00OWJMY8Q/ref=sr_1_366?__mk_ja_JP=%E3%82%AB%E3%82%BF%E3%82%AB%E3%83%8A&amp;dchild=1&amp;keywords=%E9%85%92&amp;qid=1598683475&amp;sr=8-366", "Go")</f>
        <v/>
      </c>
    </row>
    <row r="30">
      <c r="A30" s="1" t="n">
        <v>28</v>
      </c>
      <c r="B30" t="inlineStr">
        <is>
          <t>名入れのお酒（金箔入り日本酒）720ｍｌ</t>
        </is>
      </c>
      <c r="C30" t="inlineStr">
        <is>
          <t>￥3,000</t>
        </is>
      </c>
      <c r="D30" t="inlineStr">
        <is>
          <t>4.8</t>
        </is>
      </c>
      <c r="E30">
        <f>HYPERLINK("https://www.amazon.co.jp/%E5%BA%83%E5%B3%B6%E3%81%8A%E9%85%92%E3%82%B9%E3%82%BF%E3%82%A4%E3%83%AB%E3%82%AA%E3%83%AA%E3%82%B8%E3%83%8A%E3%83%AB-%E5%90%8D%E5%85%A5%E3%82%8C%E3%81%AE%E3%81%8A%E9%85%92%EF%BC%88%E9%87%91%E7%AE%94%E5%85%A5%E3%82%8A%E6%97%A5%E6%9C%AC%E9%85%92%EF%BC%89720%EF%BD%8D%EF%BD%8C/dp/B00CRW95MS/ref=sr_1_367?__mk_ja_JP=%E3%82%AB%E3%82%BF%E3%82%AB%E3%83%8A&amp;dchild=1&amp;keywords=%E9%85%92&amp;qid=1598683475&amp;sr=8-367", "Go")</f>
        <v/>
      </c>
    </row>
    <row r="31">
      <c r="A31" s="1" t="n">
        <v>29</v>
      </c>
      <c r="B31" t="inlineStr">
        <is>
          <t>中埜酒造 國盛 みかんのお酒 [ リキュール 300ml ]</t>
        </is>
      </c>
      <c r="C31" t="inlineStr">
        <is>
          <t>￥550</t>
        </is>
      </c>
      <c r="D31" t="inlineStr">
        <is>
          <t>4.7</t>
        </is>
      </c>
      <c r="E31">
        <f>HYPERLINK("https://www.amazon.co.jp/%E4%B8%AD%E5%9F%9C%E9%85%92%E9%80%A0-%E5%9C%8B%E7%9B%9B-%E3%81%BF%E3%81%8B%E3%82%93%E3%81%AE%E3%81%8A%E9%85%92-300ml/dp/B078KM65MP/ref=sr_1_372?__mk_ja_JP=%E3%82%AB%E3%82%BF%E3%82%AB%E3%83%8A&amp;dchild=1&amp;keywords=%E9%85%92&amp;qid=1598683475&amp;sr=8-372", "Go")</f>
        <v/>
      </c>
    </row>
    <row r="32">
      <c r="A32" s="1" t="n">
        <v>30</v>
      </c>
      <c r="B32" t="inlineStr">
        <is>
          <t>タカラ 料理のための清酒 取手付 [ 日本酒 1800ml ペット ]</t>
        </is>
      </c>
      <c r="C32" t="inlineStr"/>
      <c r="D32" t="inlineStr">
        <is>
          <t>4.7</t>
        </is>
      </c>
      <c r="E32">
        <f>HYPERLINK("https://www.amazon.co.jp/%E3%82%BF%E3%82%AB%E3%83%A9-%E6%96%99%E7%90%86%E3%81%AE%E3%81%9F%E3%82%81%E3%81%AE%E6%B8%85%E9%85%92-1800ml-%E5%8F%96%E6%89%8B%E4%BB%98-%E3%83%9A%E3%83%83%E3%83%88/dp/B00HOXXQZC/ref=sr_1_389?__mk_ja_JP=%E3%82%AB%E3%82%BF%E3%82%AB%E3%83%8A&amp;dchild=1&amp;keywords=%E9%85%92&amp;qid=1598683475&amp;sr=8-389", "Go")</f>
        <v/>
      </c>
    </row>
    <row r="33">
      <c r="A33" s="1" t="n">
        <v>31</v>
      </c>
      <c r="B33" t="inlineStr">
        <is>
          <t>人気名門酒【お誕生日おめでとう】 久保田 萬寿 (純米大吟醸） 720ml×1本 桐箱入り 包装済みギフト</t>
        </is>
      </c>
      <c r="C33" t="inlineStr">
        <is>
          <t>￥5,410</t>
        </is>
      </c>
      <c r="D33" t="inlineStr">
        <is>
          <t>4.7</t>
        </is>
      </c>
      <c r="E33">
        <f>HYPERLINK("https://www.amazon.co.jp/%E4%BA%BA%E6%B0%97%E5%90%8D%E9%96%80%E9%85%92%E3%80%90%E3%81%8A%E8%AA%95%E7%94%9F%E6%97%A5%E3%81%8A%E3%82%81%E3%81%A7%E3%81%A8%E3%81%86%E3%80%91%E4%B9%85%E4%BF%9D%E7%94%B0-%E8%90%AC%E5%AF%BF-%E7%B4%94%E7%B1%B3%E5%A4%A7%E5%90%9F%E9%86%B8%EF%BC%89-720ml%C3%971%E6%9C%AC-%E6%A1%90%E7%AE%B1%E5%85%A5%E3%82%8A/dp/B008IA836C/ref=sr_1_390?__mk_ja_JP=%E3%82%AB%E3%82%BF%E3%82%AB%E3%83%8A&amp;dchild=1&amp;keywords=%E9%85%92&amp;qid=1598683475&amp;sr=8-390", "Go")</f>
        <v/>
      </c>
    </row>
    <row r="34">
      <c r="A34" s="1" t="n">
        <v>32</v>
      </c>
      <c r="B34" t="inlineStr">
        <is>
          <t>和歌のめぐみプレミアム柚子酒 [ リキュール 720ml ]</t>
        </is>
      </c>
      <c r="C34" t="inlineStr">
        <is>
          <t>￥2,130</t>
        </is>
      </c>
      <c r="D34" t="inlineStr">
        <is>
          <t>4.5</t>
        </is>
      </c>
      <c r="E34">
        <f>HYPERLINK("https://www.amazon.co.jp/%E5%92%8C%E6%AD%8C%E3%81%AE%E3%82%81%E3%81%90%E3%81%BF-%E5%92%8C%E6%AD%8C%E3%81%AE%E3%82%81%E3%81%90%E3%81%BF%E3%83%97%E3%83%AC%E3%83%9F%E3%82%A2%E3%83%A0%E6%9F%9A%E5%AD%90%E9%85%92-%E3%83%AA%E3%82%AD%E3%83%A5%E3%83%BC%E3%83%AB-720ml/dp/B07DZS3PH5/ref=sr_1_391?__mk_ja_JP=%E3%82%AB%E3%82%BF%E3%82%AB%E3%83%8A&amp;dchild=1&amp;keywords=%E9%85%92&amp;qid=1598683475&amp;sr=8-391", "Go")</f>
        <v/>
      </c>
    </row>
    <row r="35">
      <c r="A35" s="1" t="n">
        <v>33</v>
      </c>
      <c r="B35" t="inlineStr">
        <is>
          <t>菊正宗 上撰 純米酒 香醸 瓶 300ml [ 日本酒 兵庫県 ]</t>
        </is>
      </c>
      <c r="C35" t="inlineStr">
        <is>
          <t>￥418</t>
        </is>
      </c>
      <c r="D35" t="inlineStr">
        <is>
          <t>4.7</t>
        </is>
      </c>
      <c r="E35">
        <f>HYPERLINK("https://www.amazon.co.jp/%E8%8F%8A%E6%AD%A3%E5%AE%97-%E4%B8%8A%E6%92%B0-%E7%B4%94%E7%B1%B3%E9%85%92-%E9%A6%99%E9%86%B8-300ml/dp/B01JOGJQKU/ref=sr_1_393?__mk_ja_JP=%E3%82%AB%E3%82%BF%E3%82%AB%E3%83%8A&amp;dchild=1&amp;keywords=%E9%85%92&amp;qid=1598683475&amp;sr=8-393", "Go")</f>
        <v/>
      </c>
    </row>
    <row r="36">
      <c r="A36" s="1" t="n">
        <v>34</v>
      </c>
      <c r="B36" t="inlineStr">
        <is>
          <t>神戸酒心館 福寿 大吟醸 箱入 [ 日本酒 兵庫県 720ml ]</t>
        </is>
      </c>
      <c r="C36" t="inlineStr">
        <is>
          <t>￥3,137</t>
        </is>
      </c>
      <c r="D36" t="inlineStr">
        <is>
          <t>4.8</t>
        </is>
      </c>
      <c r="E36">
        <f>HYPERLINK("https://www.amazon.co.jp/%E7%A5%9E%E6%88%B8%E9%85%92%E5%BF%83%E9%A4%A8-%E5%A4%A7%E5%90%9F%E9%86%B8-720ml-%E5%85%B5%E5%BA%AB%E7%9C%8C-%E4%B8%AD%E8%BE%9B%E5%8F%A3/dp/B01DLHOVIK/ref=sr_1_394?__mk_ja_JP=%E3%82%AB%E3%82%BF%E3%82%AB%E3%83%8A&amp;dchild=1&amp;keywords=%E9%85%92&amp;qid=1598683475&amp;sr=8-394", "Go")</f>
        <v/>
      </c>
    </row>
    <row r="37">
      <c r="A37" s="1" t="n">
        <v>35</v>
      </c>
      <c r="B37" t="inlineStr">
        <is>
          <t>【果汁とお酒だけ】キリン本搾りチューハイ グレープフルーツ [ 500ml×24本 ]</t>
        </is>
      </c>
      <c r="C37" t="inlineStr"/>
      <c r="D37" t="inlineStr">
        <is>
          <t>4.4</t>
        </is>
      </c>
      <c r="E37">
        <f>HYPERLINK("https://www.amazon.co.jp/%E3%82%AD%E3%83%AA%E3%83%B3-%E6%9C%AC%E6%90%BE%E3%82%8A%E3%83%81%E3%83%A5%E3%83%BC%E3%83%8F%E3%82%A4-%E3%82%B0%E3%83%AC%E3%83%BC%E3%83%97%E3%83%95%E3%83%AB%E3%83%BC%E3%83%84-%E7%BC%B6-500ml%C3%9724%E6%9C%AC/dp/B0029ZEGF4/ref=sr_1_387_sspa?__mk_ja_JP=%E3%82%AB%E3%82%BF%E3%82%AB%E3%83%8A&amp;dchild=1&amp;keywords=%E9%85%92&amp;qid=1598683523&amp;sr=8-387-spons&amp;psc=1&amp;spLa=ZW5jcnlwdGVkUXVhbGlmaWVyPUFaRVo1TTJLRUZLWTUmZW5jcnlwdGVkSWQ9QTA2NzY1MzhOWDRaWEdMSzhTS0gmZW5jcnlwdGVkQWRJZD1BMVlNQ1IzUEZISVY1TiZ3aWRnZXROYW1lPXNwX2F0Zl9uZXh0JmFjdGlvbj1jbGlja1JlZGlyZWN0JmRvTm90TG9nQ2xpY2s9dHJ1ZQ==", "Go")</f>
        <v/>
      </c>
    </row>
    <row r="38">
      <c r="A38" s="1" t="n">
        <v>36</v>
      </c>
      <c r="B38" t="inlineStr">
        <is>
          <t>大木代吉本店 福島県 こんにちは料理酒 720ml</t>
        </is>
      </c>
      <c r="C38" t="inlineStr">
        <is>
          <t>￥1,410</t>
        </is>
      </c>
      <c r="D38" t="inlineStr">
        <is>
          <t>4.6</t>
        </is>
      </c>
      <c r="E38">
        <f>HYPERLINK("https://www.amazon.co.jp/%E6%96%99%E7%90%86%E9%85%92%E7%A6%8F%E5%B3%B6-%E5%A4%A7%E6%9C%A8%E4%BB%A3%E5%90%89%E6%9C%AC%E5%BA%97-%E7%A6%8F%E5%B3%B6%E7%9C%8C-%E3%81%93%E3%82%93%E3%81%AB%E3%81%A1%E3%81%AF%E6%96%99%E7%90%86%E9%85%92-720ml/dp/B00376A97S/ref=sr_1_398?__mk_ja_JP=%E3%82%AB%E3%82%BF%E3%82%AB%E3%83%8A&amp;dchild=1&amp;keywords=%E9%85%92&amp;qid=1598683523&amp;sr=8-398", "Go")</f>
        <v/>
      </c>
    </row>
    <row r="39">
      <c r="A39" s="1" t="n">
        <v>37</v>
      </c>
      <c r="B39" t="inlineStr">
        <is>
          <t>京都・伏見の蔵元 玉乃光 米100%の日本酒 純米大吟醸・純米吟醸 飲み比べセット</t>
        </is>
      </c>
      <c r="C39" t="inlineStr">
        <is>
          <t>￥3,780</t>
        </is>
      </c>
      <c r="D39" t="inlineStr">
        <is>
          <t>4.5</t>
        </is>
      </c>
      <c r="E39">
        <f>HYPERLINK("https://www.amazon.co.jp/%E4%BA%AC%E9%83%BD%E3%83%BB%E4%BC%8F%E8%A6%8B%E3%81%AE%E8%94%B5%E5%85%83-%E7%8E%89%E4%B9%83%E5%85%89-%E7%B1%B3100-%E3%81%AE%E6%97%A5%E6%9C%AC%E9%85%92-%E7%B4%94%E7%B1%B3%E5%A4%A7%E5%90%9F%E9%86%B8%E3%83%BB%E7%B4%94%E7%B1%B3%E5%90%9F%E9%86%B8-%E9%A3%B2%E3%81%BF%E6%AF%94%E3%81%B9%E3%82%BB%E3%83%83%E3%83%88/dp/B007Y2KXL8/ref=sr_1_402_sspa?__mk_ja_JP=%E3%82%AB%E3%82%BF%E3%82%AB%E3%83%8A&amp;dchild=1&amp;keywords=%E9%85%92&amp;qid=1598683523&amp;sr=8-402-spons&amp;psc=1&amp;spLa=ZW5jcnlwdGVkUXVhbGlmaWVyPUFaRVo1TTJLRUZLWTUmZW5jcnlwdGVkSWQ9QTA2NzY1MzhOWDRaWEdMSzhTS0gmZW5jcnlwdGVkQWRJZD1BMzNJS1RTWksyMVJSWCZ3aWRnZXROYW1lPXNwX210ZiZhY3Rpb249Y2xpY2tSZWRpcmVjdCZkb05vdExvZ0NsaWNrPXRydWU=", "Go")</f>
        <v/>
      </c>
    </row>
    <row r="40">
      <c r="A40" s="1" t="n">
        <v>38</v>
      </c>
      <c r="B40" t="inlineStr">
        <is>
          <t>瑞鷹 東肥 赤酒 料理用 ペット [ 日本酒 熊本県 1800ml ]</t>
        </is>
      </c>
      <c r="C40" t="inlineStr">
        <is>
          <t>￥1,320</t>
        </is>
      </c>
      <c r="D40" t="inlineStr">
        <is>
          <t>4.6</t>
        </is>
      </c>
      <c r="E40">
        <f>HYPERLINK("https://www.amazon.co.jp/%E7%91%9E%E9%B7%B9-%E6%96%99%E7%90%86%E7%94%A8-%E3%83%9A%E3%83%83%E3%83%88-1800ml-%E7%86%8A%E6%9C%AC%E7%9C%8C/dp/B003847HBA/ref=sr_1_406?__mk_ja_JP=%E3%82%AB%E3%82%BF%E3%82%AB%E3%83%8A&amp;dchild=1&amp;keywords=%E9%85%92&amp;qid=1598683523&amp;sr=8-406", "Go")</f>
        <v/>
      </c>
    </row>
    <row r="41">
      <c r="A41" s="1" t="n">
        <v>39</v>
      </c>
      <c r="B41" t="inlineStr">
        <is>
          <t>あらごしみかん 720ml 奈良県 梅乃宿酒造</t>
        </is>
      </c>
      <c r="C41" t="inlineStr">
        <is>
          <t>￥1,950</t>
        </is>
      </c>
      <c r="D41" t="inlineStr">
        <is>
          <t>4.6</t>
        </is>
      </c>
      <c r="E41">
        <f>HYPERLINK("https://www.amazon.co.jp/%E6%A2%85%E4%B9%83%E5%AE%BF-%E3%81%82%E3%82%89%E3%81%94%E3%81%97%E3%81%BF%E3%81%8B%E3%82%93-720ml-%E5%A5%88%E8%89%AF%E7%9C%8C-%E6%A2%85%E4%B9%83%E5%AE%BF%E9%85%92%E9%80%A0/dp/B002HCTNWK/ref=sr_1_414?__mk_ja_JP=%E3%82%AB%E3%82%BF%E3%82%AB%E3%83%8A&amp;dchild=1&amp;keywords=%E9%85%92&amp;qid=1598683523&amp;sr=8-414", "Go")</f>
        <v/>
      </c>
    </row>
    <row r="42">
      <c r="A42" s="1" t="n">
        <v>40</v>
      </c>
      <c r="B42" t="inlineStr">
        <is>
          <t>日本酒 飲み比べセット ギフト ワイングラスでおいしい日本酒アワード2017 最高金賞・金賞受賞酒セット</t>
        </is>
      </c>
      <c r="C42" t="inlineStr">
        <is>
          <t>￥4,320</t>
        </is>
      </c>
      <c r="D42" t="inlineStr">
        <is>
          <t>4</t>
        </is>
      </c>
      <c r="E42">
        <f>HYPERLINK("https://www.amazon.co.jp/%E6%97%A5%E6%9C%AC%E9%85%92-%E9%A3%B2%E3%81%BF%E6%AF%94%E3%81%B9%E3%82%BB%E3%83%83%E3%83%88-%E3%82%AE%E3%83%95%E3%83%88-%E3%83%AF%E3%82%A4%E3%83%B3%E3%82%B0%E3%83%A9%E3%82%B9%E3%81%A7%E3%81%8A%E3%81%84%E3%81%97%E3%81%84%E6%97%A5%E6%9C%AC%E9%85%92%E3%82%A2%E3%83%AF%E3%83%BC%E3%83%892017-%E6%9C%80%E9%AB%98%E9%87%91%E8%B3%9E%E3%83%BB%E9%87%91%E8%B3%9E%E5%8F%97%E8%B3%9E%E9%85%92%E3%82%BB%E3%83%83%E3%83%88/dp/B079JDXLHD/ref=sr_1_417_sspa?__mk_ja_JP=%E3%82%AB%E3%82%BF%E3%82%AB%E3%83%8A&amp;dchild=1&amp;keywords=%E9%85%92&amp;qid=1598683523&amp;sr=8-417-spons&amp;psc=1&amp;spLa=ZW5jcnlwdGVkUXVhbGlmaWVyPUFaRVo1TTJLRUZLWTUmZW5jcnlwdGVkSWQ9QTA2NzY1MzhOWDRaWEdMSzhTS0gmZW5jcnlwdGVkQWRJZD1BMzFZUERCS0pLMUZSSSZ3aWRnZXROYW1lPXNwX210ZiZhY3Rpb249Y2xpY2tSZWRpcmVjdCZkb05vdExvZ0NsaWNrPXRydWU=", "Go")</f>
        <v/>
      </c>
    </row>
    <row r="43">
      <c r="A43" s="1" t="n">
        <v>41</v>
      </c>
      <c r="B43" t="inlineStr">
        <is>
          <t>【新潟・秋田など酒処ばかり】 銘醸地から集めた「純米酒」 飲みきりサイズ のみくらべセット(あさ開・上善・金鵄正宗・雪の松島・名城・菊正宗) [ 日本酒 秋田県 300ml×6本 ]</t>
        </is>
      </c>
      <c r="C43" t="inlineStr">
        <is>
          <t>￥3,128</t>
        </is>
      </c>
      <c r="D43" t="inlineStr">
        <is>
          <t>4.7</t>
        </is>
      </c>
      <c r="E43">
        <f>HYPERLINK("https://www.amazon.co.jp/%E3%80%90%E6%96%B0%E6%BD%9F%E3%83%BB%E7%A7%8B%E7%94%B0%E3%81%AA%E3%81%A9%E9%85%92%E5%87%A6%E3%81%B0%E3%81%8B%E3%82%8A%E3%80%91-%E9%8A%98%E9%86%B8%E5%9C%B0%E3%81%8B%E3%82%89%E9%9B%86%E3%82%81%E3%81%9F%E3%80%8C%E7%B4%94%E7%B1%B3%E9%85%92%E3%80%8D-%E3%81%AE%E3%81%BF%E3%81%8F%E3%82%89%E3%81%B9%E3%82%BB%E3%83%83%E3%83%88-%E3%81%82%E3%81%95%E9%96%8B%E3%83%BB%E4%B8%8A%E5%96%84%E3%83%BB%E9%87%91%E9%B5%84%E6%AD%A3%E5%AE%97%E3%83%BB%E9%9B%AA%E3%81%AE%E6%9D%BE%E5%B3%B6%E3%83%BB%E5%90%8D%E5%9F%8E%E3%83%BB%E8%8F%8A%E6%AD%A3%E5%AE%97-300ml%C3%976%E6%9C%AC/dp/B07S3HZG7C/ref=sr_1_428?__mk_ja_JP=%E3%82%AB%E3%82%BF%E3%82%AB%E3%83%8A&amp;dchild=1&amp;keywords=%E9%85%92&amp;qid=1598683523&amp;sr=8-428", "Go")</f>
        <v/>
      </c>
    </row>
    <row r="44">
      <c r="A44" s="1" t="n">
        <v>42</v>
      </c>
      <c r="B44" t="inlineStr">
        <is>
          <t>請福酒造 柚子シークヮーサー [ リキュール 1800ml ]</t>
        </is>
      </c>
      <c r="C44" t="inlineStr">
        <is>
          <t>￥2,599</t>
        </is>
      </c>
      <c r="D44" t="inlineStr">
        <is>
          <t>4.6</t>
        </is>
      </c>
      <c r="E44">
        <f>HYPERLINK("https://www.amazon.co.jp/%E8%AB%8B%E7%A6%8F%E9%85%92%E9%80%A0-%E8%AB%8B%E7%A6%8F%E6%9F%9A%E5%AD%90%E3%82%B7%E3%83%BC%E3%82%AF%E3%83%AE%E3%83%BC%E3%82%B5%E3%83%BC-1800ml/dp/B00DEA05O4/ref=sr_1_432?__mk_ja_JP=%E3%82%AB%E3%82%BF%E3%82%AB%E3%83%8A&amp;dchild=1&amp;keywords=%E9%85%92&amp;qid=1598683523&amp;sr=8-432", "Go")</f>
        <v/>
      </c>
    </row>
    <row r="45">
      <c r="A45" s="1" t="n">
        <v>43</v>
      </c>
      <c r="B45" t="inlineStr">
        <is>
          <t>白鶴 まるごと搾り にごりゆず酒 [ リキュール 720ml ]</t>
        </is>
      </c>
      <c r="C45" t="inlineStr">
        <is>
          <t>￥1,178</t>
        </is>
      </c>
      <c r="D45" t="inlineStr">
        <is>
          <t>5</t>
        </is>
      </c>
      <c r="E45">
        <f>HYPERLINK("https://www.amazon.co.jp/%E7%99%BD%E9%B6%B4-%E3%81%BE%E3%82%8B%E3%81%94%E3%81%A8%E6%90%BE%E3%82%8A-%E3%81%AB%E3%81%94%E3%82%8A%E3%82%86%E3%81%9A%E9%85%92-720ml/dp/B00BQ7ILUW/ref=sr_1_440?__mk_ja_JP=%E3%82%AB%E3%82%BF%E3%82%AB%E3%83%8A&amp;dchild=1&amp;keywords=%E9%85%92&amp;qid=1598683523&amp;sr=8-440", "Go")</f>
        <v/>
      </c>
    </row>
    <row r="46">
      <c r="A46" s="1" t="n">
        <v>44</v>
      </c>
      <c r="B46" t="inlineStr">
        <is>
          <t>名入れ 幸せの名入れの酒 黒松仙醸 純米吟醸酒（日本酒） 桐箱入り 720ml（退職祝い/還暦祝い/古希祝い/父の日/誕生日プレゼント等に）（「こんな夜に」醸造元）</t>
        </is>
      </c>
      <c r="C46" t="inlineStr">
        <is>
          <t>￥4,280</t>
        </is>
      </c>
      <c r="D46" t="inlineStr">
        <is>
          <t>5</t>
        </is>
      </c>
      <c r="E46">
        <f>HYPERLINK("https://www.amazon.co.jp/%E5%90%8D%E5%85%A5%E3%82%8C-%E5%B9%B8%E3%81%9B%E3%81%AE%E5%90%8D%E5%85%A5%E3%82%8C%E3%81%AE%E9%85%92-%E9%BB%92%E6%9D%BE%E4%BB%99%E9%86%B8-%E7%B4%94%E7%B1%B3%E5%90%9F%E9%86%B8%E9%85%92%EF%BC%88%E6%97%A5%E6%9C%AC%E9%85%92%EF%BC%89-%E6%A1%90%E7%AE%B1%E5%85%A5%E3%82%8A-720ml%EF%BC%88%E9%80%80%E8%81%B7%E7%A5%9D%E3%81%84-%E9%82%84%E6%9A%A6%E7%A5%9D%E3%81%84-%E8%AA%95%E7%94%9F%E6%97%A5%E3%83%97%E3%83%AC%E3%82%BC%E3%83%B3%E3%83%88%E7%AD%89%E3%81%AB%EF%BC%89%EF%BC%88%E3%80%8C%E3%81%93%E3%82%93%E3%81%AA%E5%A4%9C%E3%81%AB%E3%80%8D%E9%86%B8%E9%80%A0%E5%85%83%EF%BC%89/dp/B002AKUF12/ref=sr_1_442?__mk_ja_JP=%E3%82%AB%E3%82%BF%E3%82%AB%E3%83%8A&amp;dchild=1&amp;keywords=%E9%85%92&amp;qid=1598683523&amp;sr=8-442", "Go")</f>
        <v/>
      </c>
    </row>
    <row r="47">
      <c r="A47" s="1" t="n">
        <v>45</v>
      </c>
      <c r="B47" t="inlineStr">
        <is>
          <t>果実の酒 いちご酒 [ 濃縮カクテル 1800ml ]</t>
        </is>
      </c>
      <c r="C47" t="inlineStr">
        <is>
          <t>￥1,675</t>
        </is>
      </c>
      <c r="D47" t="inlineStr">
        <is>
          <t>5</t>
        </is>
      </c>
      <c r="E47">
        <f>HYPERLINK("https://www.amazon.co.jp/%E6%9E%9C%E5%AE%9F%E3%81%AE%E9%85%92-%E3%82%A2%E3%82%B5%E3%83%92-%E3%81%84%E3%81%A1%E3%81%94%E9%85%92-1800ml/dp/B0029ZEIUW/ref=sr_1_451_sspa?__mk_ja_JP=%E3%82%AB%E3%82%BF%E3%82%AB%E3%83%8A&amp;dchild=1&amp;keywords=%E9%85%92&amp;qid=1598683594&amp;sr=8-451-spons&amp;psc=1&amp;spLa=ZW5jcnlwdGVkUXVhbGlmaWVyPUFVWDRGV0VWS0k3WDgmZW5jcnlwdGVkSWQ9QTA2NDYzMzMyVTA4SElUSUk2RVVGJmVuY3J5cHRlZEFkSWQ9QTJIQ1dIN0FZM1dQTE0md2lkZ2V0TmFtZT1zcF9tdGYmYWN0aW9uPWNsaWNrUmVkaXJlY3QmZG9Ob3RMb2dDbGljaz10cnVl", "Go")</f>
        <v/>
      </c>
    </row>
    <row r="48">
      <c r="A48" s="1" t="n">
        <v>46</v>
      </c>
      <c r="B48" t="inlineStr">
        <is>
          <t>タカラ「料理のための清酒」1.8L紙パック</t>
        </is>
      </c>
      <c r="C48" t="inlineStr">
        <is>
          <t>￥665</t>
        </is>
      </c>
      <c r="D48" t="inlineStr">
        <is>
          <t>4.7</t>
        </is>
      </c>
      <c r="E48">
        <f>HYPERLINK("https://www.amazon.co.jp/%E5%AE%9D%E9%85%92%E9%80%A0-%E3%82%BF%E3%82%AB%E3%83%A9%E3%80%8C%E6%96%99%E7%90%86%E3%81%AE%E3%81%9F%E3%82%81%E3%81%AE%E6%B8%85%E9%85%92%E3%80%8D1-8L%E7%B4%99%E3%83%91%E3%83%83%E3%82%AF/dp/B010FJNI68/ref=sr_1_452?__mk_ja_JP=%E3%82%AB%E3%82%BF%E3%82%AB%E3%83%8A&amp;dchild=1&amp;keywords=%E9%85%92&amp;qid=1598683594&amp;s=pantry&amp;sr=8-452", "Go")</f>
        <v/>
      </c>
    </row>
    <row r="49">
      <c r="A49" s="1" t="n">
        <v>47</v>
      </c>
      <c r="B49" t="inlineStr">
        <is>
          <t>中埜酒造 果汁リッチのお酒(みかん ぶどう もも) 飲み比べセット [ リキュール 300mlx3本 ]</t>
        </is>
      </c>
      <c r="C49" t="inlineStr">
        <is>
          <t>￥1,874</t>
        </is>
      </c>
      <c r="D49" t="inlineStr">
        <is>
          <t>4.8</t>
        </is>
      </c>
      <c r="E49">
        <f>HYPERLINK("https://www.amazon.co.jp/%E4%B8%AD%E5%9F%9C%E9%85%92%E9%80%A0-%E6%9E%9C%E6%B1%81%E3%83%AA%E3%83%83%E3%83%81%E3%81%AE%E3%81%8A%E9%85%92-%E3%81%BF%E3%81%8B%E3%82%93-%E9%A3%B2%E3%81%BF%E6%AF%94%E3%81%B9%E3%82%BB%E3%83%83%E3%83%88-300ml%C3%973%E6%9C%AC/dp/B01BBEXS4I/ref=sr_1_454?__mk_ja_JP=%E3%82%AB%E3%82%BF%E3%82%AB%E3%83%8A&amp;dchild=1&amp;keywords=%E9%85%92&amp;qid=1598683594&amp;sr=8-454", "Go")</f>
        <v/>
      </c>
    </row>
    <row r="50">
      <c r="A50" s="1" t="n">
        <v>48</v>
      </c>
      <c r="B50" t="inlineStr">
        <is>
          <t>高木酒造 奥飛騨 ウオッカ55度 [ ウォッカ 720ml ]</t>
        </is>
      </c>
      <c r="C50" t="inlineStr">
        <is>
          <t>￥3,475</t>
        </is>
      </c>
      <c r="D50" t="inlineStr">
        <is>
          <t>4.8</t>
        </is>
      </c>
      <c r="E50">
        <f>HYPERLINK("https://www.amazon.co.jp/%E5%B2%90%E9%98%9C-%E9%AB%98%E6%9C%A8%E9%85%92%E9%80%A0-%E5%A5%A5%E9%A3%9B%E9%A8%A8-%E3%82%A6%E3%82%AA%E3%83%83%E3%82%AB55%E5%BA%A6-300ml/dp/B00BBNHL3E/ref=sr_1_455?__mk_ja_JP=%E3%82%AB%E3%82%BF%E3%82%AB%E3%83%8A&amp;dchild=1&amp;keywords=%E9%85%92&amp;qid=1598683594&amp;sr=8-455", "Go")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2020-08-29T15:05:06Z</dcterms:created>
  <dcterms:modified xsi:type="dcterms:W3CDTF">2020-08-29T15:05:06Z</dcterms:modified>
</cp:coreProperties>
</file>