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eith\Documents\Professional\Analytics Portfolio\Bucks Optimization\"/>
    </mc:Choice>
  </mc:AlternateContent>
  <xr:revisionPtr revIDLastSave="0" documentId="13_ncr:1_{50254849-DF91-4318-BC5E-5FDAF0D74ECF}" xr6:coauthVersionLast="47" xr6:coauthVersionMax="47" xr10:uidLastSave="{00000000-0000-0000-0000-000000000000}"/>
  <bookViews>
    <workbookView xWindow="-28920" yWindow="-5745" windowWidth="29040" windowHeight="15720" activeTab="1" xr2:uid="{570D187C-5CCA-4DAA-A1E1-0D7226BC404B}"/>
  </bookViews>
  <sheets>
    <sheet name="Model Introduction" sheetId="2" r:id="rId1"/>
    <sheet name="NetRtg Optimization" sheetId="1" r:id="rId2"/>
  </sheets>
  <definedNames>
    <definedName name="solver_adj" localSheetId="1" hidden="1">'NetRtg Optimization'!$J$4:$J$53</definedName>
    <definedName name="solver_cvg" localSheetId="1" hidden="1">0.0001</definedName>
    <definedName name="solver_drv" localSheetId="1" hidden="1">2</definedName>
    <definedName name="solver_eng" localSheetId="1" hidden="1">2</definedName>
    <definedName name="solver_est" localSheetId="1" hidden="1">1</definedName>
    <definedName name="solver_itr" localSheetId="1" hidden="1">2147483647</definedName>
    <definedName name="solver_lhs1" localSheetId="1" hidden="1">'NetRtg Optimization'!$J$4:$J$53</definedName>
    <definedName name="solver_lhs2" localSheetId="1" hidden="1">'NetRtg Optimization'!$J$54</definedName>
    <definedName name="solver_lhs3" localSheetId="1" hidden="1">'NetRtg Optimization'!$J$57:$J$72</definedName>
    <definedName name="solver_lhs4" localSheetId="1" hidden="1">'NetRtg Optimization'!$O$73</definedName>
    <definedName name="solver_lhs5" localSheetId="1" hidden="1">'NetRtg Optimization'!$P$73</definedName>
    <definedName name="solver_lhs6" localSheetId="1" hidden="1">'NetRtg Optimization'!$Q$73</definedName>
    <definedName name="solver_lhs7" localSheetId="1" hidden="1">'NetRtg Optimization'!$R$73</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7</definedName>
    <definedName name="solver_nwt" localSheetId="1" hidden="1">1</definedName>
    <definedName name="solver_opt" localSheetId="1" hidden="1">'NetRtg Optimization'!$M$4</definedName>
    <definedName name="solver_pre" localSheetId="1" hidden="1">0.000001</definedName>
    <definedName name="solver_rbv" localSheetId="1" hidden="1">2</definedName>
    <definedName name="solver_rel1" localSheetId="1" hidden="1">1</definedName>
    <definedName name="solver_rel2" localSheetId="1" hidden="1">2</definedName>
    <definedName name="solver_rel3" localSheetId="1" hidden="1">1</definedName>
    <definedName name="solver_rel4" localSheetId="1" hidden="1">3</definedName>
    <definedName name="solver_rel5" localSheetId="1" hidden="1">3</definedName>
    <definedName name="solver_rel6" localSheetId="1" hidden="1">3</definedName>
    <definedName name="solver_rel7" localSheetId="1" hidden="1">1</definedName>
    <definedName name="solver_rhs1" localSheetId="1" hidden="1">'NetRtg Optimization'!$K$4:$K$53</definedName>
    <definedName name="solver_rhs2" localSheetId="1" hidden="1">'NetRtg Optimization'!$K$54</definedName>
    <definedName name="solver_rhs3" localSheetId="1" hidden="1">'NetRtg Optimization'!$K$57:$K$72</definedName>
    <definedName name="solver_rhs4" localSheetId="1" hidden="1">'NetRtg Optimization'!$O$74</definedName>
    <definedName name="solver_rhs5" localSheetId="1" hidden="1">'NetRtg Optimization'!$P$74</definedName>
    <definedName name="solver_rhs6" localSheetId="1" hidden="1">'NetRtg Optimization'!$Q$74</definedName>
    <definedName name="solver_rhs7" localSheetId="1" hidden="1">'NetRtg Optimization'!$R$74</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 l="1"/>
  <c r="J54" i="1"/>
  <c r="C64" i="1"/>
  <c r="D64" i="1"/>
  <c r="E64" i="1"/>
  <c r="F64" i="1"/>
  <c r="G64" i="1"/>
  <c r="C65" i="1"/>
  <c r="D65" i="1"/>
  <c r="E65" i="1"/>
  <c r="F65" i="1"/>
  <c r="G65" i="1"/>
  <c r="C66" i="1"/>
  <c r="D66" i="1"/>
  <c r="E66" i="1"/>
  <c r="F66" i="1"/>
  <c r="G66" i="1"/>
  <c r="C67" i="1"/>
  <c r="D67" i="1"/>
  <c r="E67" i="1"/>
  <c r="F67" i="1"/>
  <c r="G67" i="1"/>
  <c r="C68" i="1"/>
  <c r="D68" i="1"/>
  <c r="E68" i="1"/>
  <c r="F68" i="1"/>
  <c r="G68" i="1"/>
  <c r="C69" i="1"/>
  <c r="D69" i="1"/>
  <c r="E69" i="1"/>
  <c r="F69" i="1"/>
  <c r="G69" i="1"/>
  <c r="C70" i="1"/>
  <c r="D70" i="1"/>
  <c r="E70" i="1"/>
  <c r="F70" i="1"/>
  <c r="G70" i="1"/>
  <c r="C71" i="1"/>
  <c r="D71" i="1"/>
  <c r="E71" i="1"/>
  <c r="F71" i="1"/>
  <c r="G71" i="1"/>
  <c r="C72" i="1"/>
  <c r="D72" i="1"/>
  <c r="E72" i="1"/>
  <c r="F72" i="1"/>
  <c r="G72" i="1"/>
  <c r="C63" i="1"/>
  <c r="D63" i="1"/>
  <c r="E63" i="1"/>
  <c r="F63" i="1"/>
  <c r="G63" i="1"/>
  <c r="C58" i="1"/>
  <c r="D58" i="1"/>
  <c r="E58" i="1"/>
  <c r="F58" i="1"/>
  <c r="G58" i="1"/>
  <c r="C59" i="1"/>
  <c r="D59" i="1"/>
  <c r="E59" i="1"/>
  <c r="F59" i="1"/>
  <c r="G59" i="1"/>
  <c r="C60" i="1"/>
  <c r="D60" i="1"/>
  <c r="E60" i="1"/>
  <c r="F60" i="1"/>
  <c r="G60" i="1"/>
  <c r="C61" i="1"/>
  <c r="D61" i="1"/>
  <c r="E61" i="1"/>
  <c r="F61" i="1"/>
  <c r="G61" i="1"/>
  <c r="C62" i="1"/>
  <c r="D62" i="1"/>
  <c r="E62" i="1"/>
  <c r="F62" i="1"/>
  <c r="G62" i="1"/>
  <c r="D57" i="1"/>
  <c r="E57" i="1"/>
  <c r="F57" i="1"/>
  <c r="G57" i="1"/>
  <c r="C57" i="1"/>
  <c r="J71" i="1" l="1"/>
  <c r="J70" i="1"/>
  <c r="J62" i="1"/>
  <c r="J63" i="1"/>
  <c r="J65" i="1"/>
  <c r="J60" i="1"/>
  <c r="J68" i="1"/>
  <c r="J66" i="1"/>
  <c r="J58" i="1"/>
  <c r="J61" i="1"/>
  <c r="J69" i="1"/>
  <c r="J72" i="1"/>
  <c r="J64" i="1"/>
  <c r="J57" i="1"/>
  <c r="J59" i="1"/>
  <c r="J67" i="1"/>
  <c r="O73" i="1" l="1"/>
  <c r="P73" i="1"/>
  <c r="Q73" i="1"/>
  <c r="R73" i="1"/>
</calcChain>
</file>

<file path=xl/sharedStrings.xml><?xml version="1.0" encoding="utf-8"?>
<sst xmlns="http://schemas.openxmlformats.org/spreadsheetml/2006/main" count="357" uniqueCount="92">
  <si>
    <t>Lineup</t>
  </si>
  <si>
    <t>Player 1</t>
  </si>
  <si>
    <t>Player 2</t>
  </si>
  <si>
    <t>Player 3</t>
  </si>
  <si>
    <t>Player 4</t>
  </si>
  <si>
    <t>Player 5</t>
  </si>
  <si>
    <t>Net Rtg</t>
  </si>
  <si>
    <t>% Possessions to Play</t>
  </si>
  <si>
    <t>Team Net Rtg</t>
  </si>
  <si>
    <t>.J. Holiday, .K. Middleton, .G. Antetokounmpo, .B. Portis, .G. Allen</t>
  </si>
  <si>
    <t>.G. Hill, .K. Middleton, .G. Antetokounmpo, .P. Connaughton, .G. Allen</t>
  </si>
  <si>
    <t>.J. Holiday, .K. Middleton, .G. Antetokounmpo, .P. Connaughton, .G. Allen</t>
  </si>
  <si>
    <t>.G. Hill, .J. Holiday, .G. Antetokounmpo, .B. Portis, .G. Allen</t>
  </si>
  <si>
    <t>.G. Hill, .J. Holiday, .G. Antetokounmpo, .P. Connaughton, .G. Allen</t>
  </si>
  <si>
    <t>.J. Holiday, .K. Middleton, .B. Portis, .P. Connaughton, .G. Allen</t>
  </si>
  <si>
    <t>.G. Hill, .G. Antetokounmpo, .T. Antetokounmpo, .P. Connaughton, .G. Allen</t>
  </si>
  <si>
    <t>.J. Holiday, .K. Middleton, .G. Antetokounmpo, .B. Portis, .P. Connaughton</t>
  </si>
  <si>
    <t>.J. Holiday, .G. Antetokounmpo, .B. Portis, .P. Connaughton, .G. Allen</t>
  </si>
  <si>
    <t>.G. Hill, .J. Holiday, .G. Antetokounmpo, .B. Portis, .P. Connaughton</t>
  </si>
  <si>
    <t>.G. Hill, .K. Middleton, .B. Portis, .P. Connaughton, .G. Allen</t>
  </si>
  <si>
    <t>.T. Antetokounmpo, .J. Robinson, .J. Nwora, .S. Mamukelashvili, .B. Kalaitzakis</t>
  </si>
  <si>
    <t>.J. Holiday, .G. Antetokounmpo, .P. Connaughton, .S. Ojeleye, .G. Allen</t>
  </si>
  <si>
    <t>.G. Hill, .G. Antetokounmpo, .B. Portis, .P. Connaughton, .G. Allen</t>
  </si>
  <si>
    <t>.G. Hill, .J. Holiday, .B. Portis, .P. Connaughton, .G. Allen</t>
  </si>
  <si>
    <t>.J. Holiday, .G. Antetokounmpo, .R. Hood, .P. Connaughton, .G. Allen</t>
  </si>
  <si>
    <t>.G. Hill, .J. Holiday, .G. Antetokounmpo, .R. Hood, .P. Connaughton</t>
  </si>
  <si>
    <t>.G. Hill, .K. Middleton, .G. Antetokounmpo, .T. Antetokounmpo, .G. Allen</t>
  </si>
  <si>
    <t>.J. Holiday, .B. Portis, .P. Connaughton, .G. Allen, .J. Nwora</t>
  </si>
  <si>
    <t>.J. Holiday, .K. Middleton, .T. Antetokounmpo, .P. Connaughton, .G. Allen</t>
  </si>
  <si>
    <t>.J. Holiday, .K. Middleton, .B. Portis, .P. Connaughton, .S. Mamukelashvili</t>
  </si>
  <si>
    <t>.G. Hill, .K. Middleton, .R. Hood, .B. Portis, .J. Nwora</t>
  </si>
  <si>
    <t>.J. Holiday, .B. Portis, .S. Ojeleye, .G. Allen, .J. Nwora</t>
  </si>
  <si>
    <t>.J. Holiday, .B. Portis, .P. Connaughton, .S. Ojeleye, .J. Nwora</t>
  </si>
  <si>
    <t>.J. Holiday, .G. Antetokounmpo, .P. Connaughton, .G. Allen, .J. Nwora</t>
  </si>
  <si>
    <t>.G. Hill, .J. Holiday, .G. Antetokounmpo, .P. Connaughton, .S. Ojeleye</t>
  </si>
  <si>
    <t>.T. Antetokounmpo, .R. Hood, .J. Robinson, .J. Nwora, .B. Kalaitzakis</t>
  </si>
  <si>
    <t>.G. Hill, .K. Middleton, .G. Antetokounmpo, .B. Portis, .G. Allen</t>
  </si>
  <si>
    <t>.J. Holiday, .D. Cousins, .K. Middleton, .R. Hood, .P. Connaughton</t>
  </si>
  <si>
    <t>.G. Hill, .J. Holiday, .R. Hood, .B. Portis, .P. Connaughton</t>
  </si>
  <si>
    <t>.G. Hill, .J. Holiday, .K. Middleton, .B. Portis, .P. Connaughton</t>
  </si>
  <si>
    <t>.G. Hill, .J. Holiday, .B. Portis, .S. Ojeleye, .G. Allen</t>
  </si>
  <si>
    <t>.K. Middleton, .G. Antetokounmpo, .B. Portis, .G. Allen, .J. Smart</t>
  </si>
  <si>
    <t>.J. Holiday, .G. Antetokounmpo, .P. Connaughton, .S. Ojeleye, .J. Nwora</t>
  </si>
  <si>
    <t>.G. Hill, .G. Antetokounmpo, .P. Connaughton, .G. Allen, .J. Nwora</t>
  </si>
  <si>
    <t>.G. Hill, .K. Middleton, .R. Hood, .B. Portis, .P. Connaughton</t>
  </si>
  <si>
    <t>.G. Hill, .J. Holiday, .K. Middleton, .G. Antetokounmpo, .P. Connaughton</t>
  </si>
  <si>
    <t>.G. Antetokounmpo, .R. Hood, .P. Connaughton, .J. Robinson, .J. Nwora</t>
  </si>
  <si>
    <t>.G. Antetokounmpo, .R. Hood, .S. Ojeleye, .J. Robinson, .J. Nwora</t>
  </si>
  <si>
    <t>.G. Antetokounmpo, .P. Connaughton, .S. Ojeleye, .J. Robinson, .J. Nwora</t>
  </si>
  <si>
    <t>.G. Hill, .B. Portis, .P. Connaughton, .S. Ojeleye, .G. Allen</t>
  </si>
  <si>
    <t>.J. Holiday, .G. Antetokounmpo, .B. Portis, .G. Allen, .J. Nwora</t>
  </si>
  <si>
    <t>.J. Holiday, .W. Matthews, .K. Middleton, .B. Portis, .P. Connaughton</t>
  </si>
  <si>
    <t>.G. Hill, .J. Holiday, .G. Antetokounmpo, .S. Ojeleye, .G. Allen</t>
  </si>
  <si>
    <t>.T. Antetokounmpo, .R. Hood, .S. Ojeleye, .J. Robinson, .J. Nwora</t>
  </si>
  <si>
    <t>.G. Hill, .B. Portis, .S. Ojeleye, .G. Allen, .J. Nwora</t>
  </si>
  <si>
    <t>.G. Antetokounmpo, .T. Antetokounmpo, .R. Hood, .P. Connaughton, .J. Robinson</t>
  </si>
  <si>
    <t>.J. Holiday, .K. Middleton, .R. Hood, .B. Portis, .P. Connaughton</t>
  </si>
  <si>
    <t>.G. Hill, .B. Portis, .P. Connaughton, .S. Ojeleye, .J. Nwora</t>
  </si>
  <si>
    <t>.G. Antetokounmpo, .B. Portis, .P. Connaughton, .G. Allen, .J. Smart</t>
  </si>
  <si>
    <t>Player</t>
  </si>
  <si>
    <t>JHoliday</t>
  </si>
  <si>
    <t>KMiddleton</t>
  </si>
  <si>
    <t>GAntetokounmpo</t>
  </si>
  <si>
    <t>BPortis</t>
  </si>
  <si>
    <t>GAllen</t>
  </si>
  <si>
    <t>GHill</t>
  </si>
  <si>
    <t>PConnaughton</t>
  </si>
  <si>
    <t>TAntetokounmpo</t>
  </si>
  <si>
    <t>JRobinson</t>
  </si>
  <si>
    <t>JNwora</t>
  </si>
  <si>
    <t>SMamukelashvili</t>
  </si>
  <si>
    <t>BKalaitzakis</t>
  </si>
  <si>
    <t>SOjeleye</t>
  </si>
  <si>
    <t>RHood</t>
  </si>
  <si>
    <t>DCousins</t>
  </si>
  <si>
    <t>JSmart</t>
  </si>
  <si>
    <t>WMatthews</t>
  </si>
  <si>
    <t>Player 1 poss. %</t>
  </si>
  <si>
    <t>Player 2 poss. %</t>
  </si>
  <si>
    <t>Player 3 poss. %</t>
  </si>
  <si>
    <t>Player 4 poss. %</t>
  </si>
  <si>
    <t>Player 5 poss. %</t>
  </si>
  <si>
    <t>Player total poss. %</t>
  </si>
  <si>
    <t>Max player total poss. %</t>
  </si>
  <si>
    <t>Max lineup total poss. %</t>
  </si>
  <si>
    <t>3P per 100 poss.</t>
  </si>
  <si>
    <t>Four Factors</t>
  </si>
  <si>
    <t>FTA per 100 poss.</t>
  </si>
  <si>
    <t>TRB per 100 poss.</t>
  </si>
  <si>
    <t>TO per 100 poss.</t>
  </si>
  <si>
    <t>Team stats per 100 poss.</t>
  </si>
  <si>
    <t>Min/max team stats per 100 poss.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</si>
</sst>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CC99FF"/>
        <bgColor indexed="64"/>
      </patternFill>
    </fill>
    <fill>
      <patternFill patternType="solid">
        <fgColor rgb="FF009900"/>
        <bgColor indexed="64"/>
      </patternFill>
    </fill>
    <fill>
      <patternFill patternType="solid">
        <fgColor rgb="FF0099FF"/>
        <bgColor indexed="64"/>
      </patternFill>
    </fill>
    <fill>
      <patternFill patternType="solid">
        <fgColor theme="7" tint="0.79998168889431442"/>
        <bgColor indexed="64"/>
      </patternFill>
    </fill>
  </fills>
  <borders count="1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2" fontId="2" fillId="4" borderId="6" xfId="0" applyNumberFormat="1" applyFont="1"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5" borderId="7" xfId="0" applyFill="1" applyBorder="1"/>
    <xf numFmtId="0" fontId="0" fillId="5" borderId="9" xfId="0" applyFill="1" applyBorder="1"/>
    <xf numFmtId="9" fontId="0" fillId="0" borderId="0" xfId="1" applyFont="1"/>
    <xf numFmtId="9" fontId="0" fillId="0" borderId="0" xfId="1" applyFont="1" applyBorder="1"/>
    <xf numFmtId="9" fontId="0" fillId="0" borderId="7" xfId="1" applyFont="1" applyBorder="1"/>
    <xf numFmtId="9" fontId="0" fillId="0" borderId="8" xfId="1" applyFont="1" applyBorder="1"/>
    <xf numFmtId="9" fontId="0" fillId="0" borderId="9" xfId="1" applyFont="1" applyBorder="1"/>
    <xf numFmtId="0" fontId="0" fillId="6" borderId="0" xfId="0" applyFill="1"/>
    <xf numFmtId="0" fontId="0" fillId="6" borderId="8" xfId="0" applyFill="1" applyBorder="1"/>
    <xf numFmtId="9" fontId="0" fillId="0" borderId="10" xfId="1" applyFont="1" applyBorder="1"/>
    <xf numFmtId="9" fontId="0" fillId="0" borderId="11" xfId="1" applyFont="1" applyBorder="1"/>
    <xf numFmtId="9" fontId="0" fillId="0" borderId="12" xfId="1" applyFont="1" applyBorder="1"/>
    <xf numFmtId="9" fontId="0" fillId="0" borderId="15" xfId="1" applyFont="1" applyBorder="1"/>
    <xf numFmtId="9" fontId="0" fillId="0" borderId="5" xfId="1" applyFont="1" applyBorder="1"/>
    <xf numFmtId="0" fontId="0" fillId="0" borderId="5" xfId="0" applyBorder="1"/>
    <xf numFmtId="0" fontId="0" fillId="0" borderId="6" xfId="0" applyBorder="1"/>
    <xf numFmtId="2" fontId="0" fillId="0" borderId="13" xfId="0" applyNumberFormat="1" applyBorder="1"/>
    <xf numFmtId="2" fontId="0" fillId="0" borderId="14" xfId="0" applyNumberFormat="1" applyBorder="1"/>
    <xf numFmtId="0" fontId="3" fillId="0" borderId="15" xfId="0" applyFont="1" applyBorder="1"/>
    <xf numFmtId="0" fontId="3" fillId="0" borderId="6" xfId="0" applyFont="1" applyBorder="1"/>
    <xf numFmtId="9" fontId="3" fillId="3" borderId="5" xfId="1" applyFont="1" applyFill="1" applyBorder="1"/>
    <xf numFmtId="9" fontId="3" fillId="3" borderId="6" xfId="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287654</xdr:colOff>
      <xdr:row>1</xdr:row>
      <xdr:rowOff>131444</xdr:rowOff>
    </xdr:from>
    <xdr:to>
      <xdr:col>14</xdr:col>
      <xdr:colOff>91440</xdr:colOff>
      <xdr:row>22</xdr:row>
      <xdr:rowOff>28575</xdr:rowOff>
    </xdr:to>
    <xdr:sp macro="" textlink="">
      <xdr:nvSpPr>
        <xdr:cNvPr id="2" name="TextBox 1">
          <a:extLst>
            <a:ext uri="{FF2B5EF4-FFF2-40B4-BE49-F238E27FC236}">
              <a16:creationId xmlns:a16="http://schemas.microsoft.com/office/drawing/2014/main" id="{1E1796DE-43CE-4166-A106-8943CD49D1D2}"/>
            </a:ext>
          </a:extLst>
        </xdr:cNvPr>
        <xdr:cNvSpPr txBox="1"/>
      </xdr:nvSpPr>
      <xdr:spPr>
        <a:xfrm>
          <a:off x="897254" y="312419"/>
          <a:ext cx="7728586" cy="3697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008000"/>
              </a:solidFill>
              <a:effectLst/>
              <a:latin typeface="+mn-lt"/>
              <a:ea typeface="+mn-ea"/>
              <a:cs typeface="+mn-cs"/>
            </a:rPr>
            <a:t>Milwaukee Bucks Net Rating Optimization</a:t>
          </a:r>
        </a:p>
        <a:p>
          <a:endParaRPr lang="en-US" sz="1100">
            <a:solidFill>
              <a:schemeClr val="dk1"/>
            </a:solidFill>
            <a:effectLst/>
            <a:latin typeface="+mn-lt"/>
            <a:ea typeface="+mn-ea"/>
            <a:cs typeface="+mn-cs"/>
          </a:endParaRPr>
        </a:p>
        <a:p>
          <a:r>
            <a:rPr lang="en-US" sz="1200">
              <a:solidFill>
                <a:schemeClr val="dk1"/>
              </a:solidFill>
              <a:effectLst/>
              <a:latin typeface="Times New Roman" panose="02020603050405020304" pitchFamily="18" charset="0"/>
              <a:ea typeface="+mn-ea"/>
              <a:cs typeface="Times New Roman" panose="02020603050405020304" pitchFamily="18" charset="0"/>
            </a:rPr>
            <a:t>The model on the NetRtg Optimization tab is designed to optimize the Milwaukee Bucks’ net rating based on the percentage of possessions each lineup plays. There are constraints that limit the percent of possessions each lineup plays, as well as the percent of possessions that individual players are on the court for. There are also constraints for the Four Factors of basketball: shooting, rebounding, turnovers and free throws. They are designed to set minimum values for 3-point attempts, free throw attempts and total rebounds, and to set a maximum value for turnovers. Note that these stats are all per 100 possessions because net rating is also per 100 possessions. There is a glossary of each stat below from Basketball Reference </a:t>
          </a:r>
          <a:r>
            <a:rPr lang="en-US" sz="1200" u="sng">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https://www.basketball-reference.com/about/glossary.html</a:t>
          </a:r>
          <a:r>
            <a:rPr lang="en-US" sz="1200">
              <a:solidFill>
                <a:schemeClr val="dk1"/>
              </a:solidFill>
              <a:effectLst/>
              <a:latin typeface="Times New Roman" panose="02020603050405020304" pitchFamily="18" charset="0"/>
              <a:ea typeface="+mn-ea"/>
              <a:cs typeface="Times New Roman" panose="02020603050405020304" pitchFamily="18" charset="0"/>
            </a:rPr>
            <a:t> . NBA lineup net rating stats are from </a:t>
          </a:r>
          <a:r>
            <a:rPr lang="en-US" sz="1200" u="sng">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https://www.nba.com/stats/lineups/advanced/</a:t>
          </a:r>
          <a:r>
            <a:rPr lang="en-US" sz="1200">
              <a:solidFill>
                <a:schemeClr val="dk1"/>
              </a:solidFill>
              <a:effectLst/>
              <a:latin typeface="Times New Roman" panose="02020603050405020304" pitchFamily="18" charset="0"/>
              <a:ea typeface="+mn-ea"/>
              <a:cs typeface="Times New Roman" panose="02020603050405020304" pitchFamily="18" charset="0"/>
            </a:rPr>
            <a:t> . </a:t>
          </a: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3P per 100 poss: 3-point field goals made per 100 possessions</a:t>
          </a:r>
        </a:p>
        <a:p>
          <a:r>
            <a:rPr lang="en-US" sz="1200">
              <a:solidFill>
                <a:schemeClr val="dk1"/>
              </a:solidFill>
              <a:effectLst/>
              <a:latin typeface="Times New Roman" panose="02020603050405020304" pitchFamily="18" charset="0"/>
              <a:ea typeface="+mn-ea"/>
              <a:cs typeface="Times New Roman" panose="02020603050405020304" pitchFamily="18" charset="0"/>
            </a:rPr>
            <a:t>FTA per 100 poss: Free throw attempts per 100 possessions</a:t>
          </a:r>
        </a:p>
        <a:p>
          <a:r>
            <a:rPr lang="en-US" sz="1200">
              <a:solidFill>
                <a:schemeClr val="dk1"/>
              </a:solidFill>
              <a:effectLst/>
              <a:latin typeface="Times New Roman" panose="02020603050405020304" pitchFamily="18" charset="0"/>
              <a:ea typeface="+mn-ea"/>
              <a:cs typeface="Times New Roman" panose="02020603050405020304" pitchFamily="18" charset="0"/>
            </a:rPr>
            <a:t>TRB per 100 poss: Total rebounds (offensive + defensive) per 100 possessions</a:t>
          </a:r>
        </a:p>
        <a:p>
          <a:r>
            <a:rPr lang="en-US" sz="1200">
              <a:solidFill>
                <a:schemeClr val="dk1"/>
              </a:solidFill>
              <a:effectLst/>
              <a:latin typeface="Times New Roman" panose="02020603050405020304" pitchFamily="18" charset="0"/>
              <a:ea typeface="+mn-ea"/>
              <a:cs typeface="Times New Roman" panose="02020603050405020304" pitchFamily="18" charset="0"/>
            </a:rPr>
            <a:t>TO per 100 poss: Turnovers per 100 possessions</a:t>
          </a:r>
        </a:p>
        <a:p>
          <a:r>
            <a:rPr lang="en-US" sz="1200">
              <a:solidFill>
                <a:schemeClr val="dk1"/>
              </a:solidFill>
              <a:effectLst/>
              <a:latin typeface="Times New Roman" panose="02020603050405020304" pitchFamily="18" charset="0"/>
              <a:ea typeface="+mn-ea"/>
              <a:cs typeface="Times New Roman" panose="02020603050405020304" pitchFamily="18" charset="0"/>
            </a:rPr>
            <a:t>Net Rtg (per lineup): Net rating = Offensive rating – Defensive rating</a:t>
          </a:r>
        </a:p>
        <a:p>
          <a:r>
            <a:rPr lang="en-US" sz="1200">
              <a:solidFill>
                <a:schemeClr val="dk1"/>
              </a:solidFill>
              <a:effectLst/>
              <a:latin typeface="Times New Roman" panose="02020603050405020304" pitchFamily="18" charset="0"/>
              <a:ea typeface="+mn-ea"/>
              <a:cs typeface="Times New Roman" panose="02020603050405020304" pitchFamily="18" charset="0"/>
            </a:rPr>
            <a:t>Offensive rating: For players it is points produced per 100 possessions, while for teams it is points scored per 100 possessions.</a:t>
          </a:r>
        </a:p>
        <a:p>
          <a:r>
            <a:rPr lang="en-US" sz="1200">
              <a:solidFill>
                <a:schemeClr val="dk1"/>
              </a:solidFill>
              <a:effectLst/>
              <a:latin typeface="Times New Roman" panose="02020603050405020304" pitchFamily="18" charset="0"/>
              <a:ea typeface="+mn-ea"/>
              <a:cs typeface="Times New Roman" panose="02020603050405020304" pitchFamily="18" charset="0"/>
            </a:rPr>
            <a:t>Defensive rating: For players and teams it is points allowed per 100 possessions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3808</xdr:colOff>
      <xdr:row>5</xdr:row>
      <xdr:rowOff>35719</xdr:rowOff>
    </xdr:from>
    <xdr:to>
      <xdr:col>15</xdr:col>
      <xdr:colOff>457199</xdr:colOff>
      <xdr:row>13</xdr:row>
      <xdr:rowOff>57150</xdr:rowOff>
    </xdr:to>
    <xdr:sp macro="" textlink="">
      <xdr:nvSpPr>
        <xdr:cNvPr id="2" name="TextBox 1">
          <a:extLst>
            <a:ext uri="{FF2B5EF4-FFF2-40B4-BE49-F238E27FC236}">
              <a16:creationId xmlns:a16="http://schemas.microsoft.com/office/drawing/2014/main" id="{5D51C2EC-EA5A-42D9-AE90-FD636F89120C}"/>
            </a:ext>
          </a:extLst>
        </xdr:cNvPr>
        <xdr:cNvSpPr txBox="1"/>
      </xdr:nvSpPr>
      <xdr:spPr>
        <a:xfrm>
          <a:off x="13214983" y="969169"/>
          <a:ext cx="5044441" cy="1469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To solve this model,</a:t>
          </a:r>
          <a:r>
            <a:rPr lang="en-US" sz="1200" baseline="0">
              <a:latin typeface="Times New Roman" panose="02020603050405020304" pitchFamily="18" charset="0"/>
              <a:cs typeface="Times New Roman" panose="02020603050405020304" pitchFamily="18" charset="0"/>
            </a:rPr>
            <a:t> solve to maximize Team Net Rtg in cell M4.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To limit the percent of possessions each lineup plays, update cells K4:K53.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To limit the percent of possessions each player plays, update cells K57:K72.</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To update min/max values for the Four Factors, update cells O74:R74.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3B35-9E36-49FC-BE92-DB78A031BCD6}">
  <dimension ref="A1"/>
  <sheetViews>
    <sheetView workbookViewId="0">
      <selection activeCell="G33" sqref="G3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DF9D-5705-4EBD-A318-8D46713F3C09}">
  <dimension ref="B2:R74"/>
  <sheetViews>
    <sheetView tabSelected="1" zoomScale="80" zoomScaleNormal="80" workbookViewId="0">
      <selection activeCell="N16" sqref="N16"/>
    </sheetView>
  </sheetViews>
  <sheetFormatPr defaultRowHeight="14.4" x14ac:dyDescent="0.3"/>
  <cols>
    <col min="2" max="2" width="77.88671875" bestFit="1" customWidth="1"/>
    <col min="3" max="3" width="17.21875" bestFit="1" customWidth="1"/>
    <col min="4" max="6" width="17.6640625" bestFit="1" customWidth="1"/>
    <col min="7" max="7" width="16.5546875" bestFit="1" customWidth="1"/>
    <col min="8" max="8" width="7.77734375" bestFit="1" customWidth="1"/>
    <col min="10" max="10" width="26.5546875" bestFit="1" customWidth="1"/>
    <col min="11" max="11" width="22.88671875" bestFit="1" customWidth="1"/>
    <col min="12" max="12" width="8.21875" customWidth="1"/>
    <col min="13" max="13" width="16" customWidth="1"/>
    <col min="14" max="14" width="33.88671875" bestFit="1" customWidth="1"/>
    <col min="15" max="15" width="17.109375" customWidth="1"/>
    <col min="16" max="16" width="16.5546875" bestFit="1" customWidth="1"/>
    <col min="17" max="17" width="16.6640625" bestFit="1" customWidth="1"/>
    <col min="18" max="18" width="15.5546875" bestFit="1" customWidth="1"/>
  </cols>
  <sheetData>
    <row r="2" spans="2:13" ht="15" thickBot="1" x14ac:dyDescent="0.35"/>
    <row r="3" spans="2:13" ht="15" thickBot="1" x14ac:dyDescent="0.35">
      <c r="B3" s="1" t="s">
        <v>0</v>
      </c>
      <c r="C3" s="2" t="s">
        <v>1</v>
      </c>
      <c r="D3" s="2" t="s">
        <v>2</v>
      </c>
      <c r="E3" s="2" t="s">
        <v>3</v>
      </c>
      <c r="F3" s="2" t="s">
        <v>4</v>
      </c>
      <c r="G3" s="2" t="s">
        <v>5</v>
      </c>
      <c r="H3" s="3" t="s">
        <v>6</v>
      </c>
      <c r="J3" s="4" t="s">
        <v>7</v>
      </c>
      <c r="K3" s="4" t="s">
        <v>84</v>
      </c>
      <c r="M3" s="4" t="s">
        <v>8</v>
      </c>
    </row>
    <row r="4" spans="2:13" ht="15" thickBot="1" x14ac:dyDescent="0.35">
      <c r="B4" s="9" t="s">
        <v>9</v>
      </c>
      <c r="C4" s="19" t="s">
        <v>60</v>
      </c>
      <c r="D4" s="19" t="s">
        <v>61</v>
      </c>
      <c r="E4" s="19" t="s">
        <v>62</v>
      </c>
      <c r="F4" s="19" t="s">
        <v>63</v>
      </c>
      <c r="G4" s="19" t="s">
        <v>64</v>
      </c>
      <c r="H4" s="12">
        <v>15.9</v>
      </c>
      <c r="J4" s="32">
        <v>0</v>
      </c>
      <c r="K4" s="24">
        <v>0.25</v>
      </c>
      <c r="M4" s="5">
        <f>SUMPRODUCT(H4:H53,J4:J53)</f>
        <v>70.137812499999839</v>
      </c>
    </row>
    <row r="5" spans="2:13" x14ac:dyDescent="0.3">
      <c r="B5" s="10" t="s">
        <v>10</v>
      </c>
      <c r="C5" s="19" t="s">
        <v>65</v>
      </c>
      <c r="D5" s="19" t="s">
        <v>61</v>
      </c>
      <c r="E5" s="19" t="s">
        <v>62</v>
      </c>
      <c r="F5" s="19" t="s">
        <v>66</v>
      </c>
      <c r="G5" s="19" t="s">
        <v>64</v>
      </c>
      <c r="H5" s="12">
        <v>-9.8000000000000007</v>
      </c>
      <c r="J5" s="32">
        <v>0</v>
      </c>
      <c r="K5" s="25">
        <v>0.25</v>
      </c>
    </row>
    <row r="6" spans="2:13" x14ac:dyDescent="0.3">
      <c r="B6" s="10" t="s">
        <v>11</v>
      </c>
      <c r="C6" s="19" t="s">
        <v>60</v>
      </c>
      <c r="D6" s="19" t="s">
        <v>61</v>
      </c>
      <c r="E6" s="19" t="s">
        <v>62</v>
      </c>
      <c r="F6" s="19" t="s">
        <v>66</v>
      </c>
      <c r="G6" s="19" t="s">
        <v>64</v>
      </c>
      <c r="H6" s="12">
        <v>1.1000000000000001</v>
      </c>
      <c r="J6" s="32">
        <v>0</v>
      </c>
      <c r="K6" s="25">
        <v>0.25</v>
      </c>
    </row>
    <row r="7" spans="2:13" x14ac:dyDescent="0.3">
      <c r="B7" s="10" t="s">
        <v>12</v>
      </c>
      <c r="C7" s="19" t="s">
        <v>65</v>
      </c>
      <c r="D7" s="19" t="s">
        <v>60</v>
      </c>
      <c r="E7" s="19" t="s">
        <v>62</v>
      </c>
      <c r="F7" s="19" t="s">
        <v>63</v>
      </c>
      <c r="G7" s="19" t="s">
        <v>64</v>
      </c>
      <c r="H7" s="12">
        <v>6.1</v>
      </c>
      <c r="J7" s="32">
        <v>0</v>
      </c>
      <c r="K7" s="25">
        <v>0.25</v>
      </c>
    </row>
    <row r="8" spans="2:13" x14ac:dyDescent="0.3">
      <c r="B8" s="10" t="s">
        <v>13</v>
      </c>
      <c r="C8" s="19" t="s">
        <v>65</v>
      </c>
      <c r="D8" s="19" t="s">
        <v>60</v>
      </c>
      <c r="E8" s="19" t="s">
        <v>62</v>
      </c>
      <c r="F8" s="19" t="s">
        <v>66</v>
      </c>
      <c r="G8" s="19" t="s">
        <v>64</v>
      </c>
      <c r="H8" s="12">
        <v>71.8</v>
      </c>
      <c r="J8" s="32">
        <v>8.0000000000000043E-2</v>
      </c>
      <c r="K8" s="25">
        <v>0.25</v>
      </c>
    </row>
    <row r="9" spans="2:13" x14ac:dyDescent="0.3">
      <c r="B9" s="10" t="s">
        <v>14</v>
      </c>
      <c r="C9" s="19" t="s">
        <v>60</v>
      </c>
      <c r="D9" s="19" t="s">
        <v>61</v>
      </c>
      <c r="E9" s="19" t="s">
        <v>63</v>
      </c>
      <c r="F9" s="19" t="s">
        <v>66</v>
      </c>
      <c r="G9" s="19" t="s">
        <v>64</v>
      </c>
      <c r="H9" s="12">
        <v>8.1999999999999993</v>
      </c>
      <c r="J9" s="32">
        <v>0</v>
      </c>
      <c r="K9" s="25">
        <v>0.25</v>
      </c>
    </row>
    <row r="10" spans="2:13" x14ac:dyDescent="0.3">
      <c r="B10" s="10" t="s">
        <v>15</v>
      </c>
      <c r="C10" s="19" t="s">
        <v>65</v>
      </c>
      <c r="D10" s="19" t="s">
        <v>62</v>
      </c>
      <c r="E10" s="19" t="s">
        <v>67</v>
      </c>
      <c r="F10" s="19" t="s">
        <v>66</v>
      </c>
      <c r="G10" s="19" t="s">
        <v>64</v>
      </c>
      <c r="H10" s="12">
        <v>5.0999999999999996</v>
      </c>
      <c r="J10" s="32">
        <v>0</v>
      </c>
      <c r="K10" s="25">
        <v>0.25</v>
      </c>
    </row>
    <row r="11" spans="2:13" x14ac:dyDescent="0.3">
      <c r="B11" s="10" t="s">
        <v>16</v>
      </c>
      <c r="C11" s="19" t="s">
        <v>60</v>
      </c>
      <c r="D11" s="19" t="s">
        <v>61</v>
      </c>
      <c r="E11" s="19" t="s">
        <v>62</v>
      </c>
      <c r="F11" s="19" t="s">
        <v>63</v>
      </c>
      <c r="G11" s="19" t="s">
        <v>66</v>
      </c>
      <c r="H11" s="12">
        <v>4</v>
      </c>
      <c r="J11" s="32">
        <v>0</v>
      </c>
      <c r="K11" s="25">
        <v>0.25</v>
      </c>
    </row>
    <row r="12" spans="2:13" x14ac:dyDescent="0.3">
      <c r="B12" s="10" t="s">
        <v>17</v>
      </c>
      <c r="C12" s="19" t="s">
        <v>60</v>
      </c>
      <c r="D12" s="19" t="s">
        <v>62</v>
      </c>
      <c r="E12" s="19" t="s">
        <v>63</v>
      </c>
      <c r="F12" s="19" t="s">
        <v>66</v>
      </c>
      <c r="G12" s="19" t="s">
        <v>64</v>
      </c>
      <c r="H12" s="12">
        <v>-37.9</v>
      </c>
      <c r="J12" s="32">
        <v>0</v>
      </c>
      <c r="K12" s="25">
        <v>0.25</v>
      </c>
    </row>
    <row r="13" spans="2:13" x14ac:dyDescent="0.3">
      <c r="B13" s="10" t="s">
        <v>18</v>
      </c>
      <c r="C13" s="19" t="s">
        <v>65</v>
      </c>
      <c r="D13" s="19" t="s">
        <v>60</v>
      </c>
      <c r="E13" s="19" t="s">
        <v>62</v>
      </c>
      <c r="F13" s="19" t="s">
        <v>63</v>
      </c>
      <c r="G13" s="19" t="s">
        <v>66</v>
      </c>
      <c r="H13" s="12">
        <v>42.5</v>
      </c>
      <c r="J13" s="32">
        <v>0</v>
      </c>
      <c r="K13" s="25">
        <v>0.25</v>
      </c>
    </row>
    <row r="14" spans="2:13" x14ac:dyDescent="0.3">
      <c r="B14" s="10" t="s">
        <v>19</v>
      </c>
      <c r="C14" s="19" t="s">
        <v>65</v>
      </c>
      <c r="D14" s="19" t="s">
        <v>61</v>
      </c>
      <c r="E14" s="19" t="s">
        <v>63</v>
      </c>
      <c r="F14" s="19" t="s">
        <v>66</v>
      </c>
      <c r="G14" s="19" t="s">
        <v>64</v>
      </c>
      <c r="H14" s="12">
        <v>-16</v>
      </c>
      <c r="J14" s="32">
        <v>0</v>
      </c>
      <c r="K14" s="25">
        <v>0.25</v>
      </c>
    </row>
    <row r="15" spans="2:13" x14ac:dyDescent="0.3">
      <c r="B15" s="10" t="s">
        <v>20</v>
      </c>
      <c r="C15" s="19" t="s">
        <v>67</v>
      </c>
      <c r="D15" s="19" t="s">
        <v>68</v>
      </c>
      <c r="E15" s="19" t="s">
        <v>69</v>
      </c>
      <c r="F15" s="19" t="s">
        <v>70</v>
      </c>
      <c r="G15" s="19" t="s">
        <v>71</v>
      </c>
      <c r="H15" s="12">
        <v>-22.3</v>
      </c>
      <c r="J15" s="32">
        <v>0</v>
      </c>
      <c r="K15" s="25">
        <v>0.25</v>
      </c>
    </row>
    <row r="16" spans="2:13" x14ac:dyDescent="0.3">
      <c r="B16" s="10" t="s">
        <v>21</v>
      </c>
      <c r="C16" s="19" t="s">
        <v>60</v>
      </c>
      <c r="D16" s="19" t="s">
        <v>62</v>
      </c>
      <c r="E16" s="19" t="s">
        <v>66</v>
      </c>
      <c r="F16" s="19" t="s">
        <v>72</v>
      </c>
      <c r="G16" s="19" t="s">
        <v>64</v>
      </c>
      <c r="H16" s="12">
        <v>-33.5</v>
      </c>
      <c r="J16" s="32">
        <v>0</v>
      </c>
      <c r="K16" s="25">
        <v>0.25</v>
      </c>
    </row>
    <row r="17" spans="2:11" x14ac:dyDescent="0.3">
      <c r="B17" s="10" t="s">
        <v>22</v>
      </c>
      <c r="C17" s="19" t="s">
        <v>65</v>
      </c>
      <c r="D17" s="19" t="s">
        <v>62</v>
      </c>
      <c r="E17" s="19" t="s">
        <v>63</v>
      </c>
      <c r="F17" s="19" t="s">
        <v>66</v>
      </c>
      <c r="G17" s="19" t="s">
        <v>64</v>
      </c>
      <c r="H17" s="12">
        <v>43.4</v>
      </c>
      <c r="J17" s="32">
        <v>0</v>
      </c>
      <c r="K17" s="25">
        <v>0.25</v>
      </c>
    </row>
    <row r="18" spans="2:11" x14ac:dyDescent="0.3">
      <c r="B18" s="10" t="s">
        <v>23</v>
      </c>
      <c r="C18" s="19" t="s">
        <v>65</v>
      </c>
      <c r="D18" s="19" t="s">
        <v>60</v>
      </c>
      <c r="E18" s="19" t="s">
        <v>63</v>
      </c>
      <c r="F18" s="19" t="s">
        <v>66</v>
      </c>
      <c r="G18" s="19" t="s">
        <v>64</v>
      </c>
      <c r="H18" s="12">
        <v>-11</v>
      </c>
      <c r="J18" s="32">
        <v>0</v>
      </c>
      <c r="K18" s="25">
        <v>0.25</v>
      </c>
    </row>
    <row r="19" spans="2:11" x14ac:dyDescent="0.3">
      <c r="B19" s="10" t="s">
        <v>24</v>
      </c>
      <c r="C19" s="19" t="s">
        <v>60</v>
      </c>
      <c r="D19" s="19" t="s">
        <v>62</v>
      </c>
      <c r="E19" s="19" t="s">
        <v>73</v>
      </c>
      <c r="F19" s="19" t="s">
        <v>66</v>
      </c>
      <c r="G19" s="19" t="s">
        <v>64</v>
      </c>
      <c r="H19" s="12">
        <v>-20.9</v>
      </c>
      <c r="J19" s="32">
        <v>0</v>
      </c>
      <c r="K19" s="25">
        <v>0.25</v>
      </c>
    </row>
    <row r="20" spans="2:11" x14ac:dyDescent="0.3">
      <c r="B20" s="10" t="s">
        <v>25</v>
      </c>
      <c r="C20" s="19" t="s">
        <v>65</v>
      </c>
      <c r="D20" s="19" t="s">
        <v>60</v>
      </c>
      <c r="E20" s="19" t="s">
        <v>62</v>
      </c>
      <c r="F20" s="19" t="s">
        <v>73</v>
      </c>
      <c r="G20" s="19" t="s">
        <v>66</v>
      </c>
      <c r="H20" s="12">
        <v>19.100000000000001</v>
      </c>
      <c r="J20" s="32">
        <v>0</v>
      </c>
      <c r="K20" s="25">
        <v>0.25</v>
      </c>
    </row>
    <row r="21" spans="2:11" x14ac:dyDescent="0.3">
      <c r="B21" s="10" t="s">
        <v>26</v>
      </c>
      <c r="C21" s="19" t="s">
        <v>65</v>
      </c>
      <c r="D21" s="19" t="s">
        <v>61</v>
      </c>
      <c r="E21" s="19" t="s">
        <v>62</v>
      </c>
      <c r="F21" s="19" t="s">
        <v>67</v>
      </c>
      <c r="G21" s="19" t="s">
        <v>64</v>
      </c>
      <c r="H21" s="12">
        <v>3</v>
      </c>
      <c r="J21" s="32">
        <v>0</v>
      </c>
      <c r="K21" s="25">
        <v>0.25</v>
      </c>
    </row>
    <row r="22" spans="2:11" x14ac:dyDescent="0.3">
      <c r="B22" s="10" t="s">
        <v>27</v>
      </c>
      <c r="C22" s="19" t="s">
        <v>60</v>
      </c>
      <c r="D22" s="19" t="s">
        <v>63</v>
      </c>
      <c r="E22" s="19" t="s">
        <v>66</v>
      </c>
      <c r="F22" s="19" t="s">
        <v>64</v>
      </c>
      <c r="G22" s="19" t="s">
        <v>69</v>
      </c>
      <c r="H22" s="12">
        <v>-14.3</v>
      </c>
      <c r="J22" s="32">
        <v>0</v>
      </c>
      <c r="K22" s="25">
        <v>0.25</v>
      </c>
    </row>
    <row r="23" spans="2:11" x14ac:dyDescent="0.3">
      <c r="B23" s="10" t="s">
        <v>28</v>
      </c>
      <c r="C23" s="19" t="s">
        <v>60</v>
      </c>
      <c r="D23" s="19" t="s">
        <v>61</v>
      </c>
      <c r="E23" s="19" t="s">
        <v>67</v>
      </c>
      <c r="F23" s="19" t="s">
        <v>66</v>
      </c>
      <c r="G23" s="19" t="s">
        <v>64</v>
      </c>
      <c r="H23" s="12">
        <v>2.9</v>
      </c>
      <c r="J23" s="32">
        <v>0</v>
      </c>
      <c r="K23" s="25">
        <v>0.25</v>
      </c>
    </row>
    <row r="24" spans="2:11" x14ac:dyDescent="0.3">
      <c r="B24" s="10" t="s">
        <v>29</v>
      </c>
      <c r="C24" s="19" t="s">
        <v>60</v>
      </c>
      <c r="D24" s="19" t="s">
        <v>61</v>
      </c>
      <c r="E24" s="19" t="s">
        <v>63</v>
      </c>
      <c r="F24" s="19" t="s">
        <v>66</v>
      </c>
      <c r="G24" s="19" t="s">
        <v>70</v>
      </c>
      <c r="H24" s="12">
        <v>44.3</v>
      </c>
      <c r="J24" s="32">
        <v>0</v>
      </c>
      <c r="K24" s="25">
        <v>0.25</v>
      </c>
    </row>
    <row r="25" spans="2:11" x14ac:dyDescent="0.3">
      <c r="B25" s="10" t="s">
        <v>30</v>
      </c>
      <c r="C25" s="19" t="s">
        <v>65</v>
      </c>
      <c r="D25" s="19" t="s">
        <v>61</v>
      </c>
      <c r="E25" s="19" t="s">
        <v>73</v>
      </c>
      <c r="F25" s="19" t="s">
        <v>63</v>
      </c>
      <c r="G25" s="19" t="s">
        <v>69</v>
      </c>
      <c r="H25" s="12">
        <v>-20.5</v>
      </c>
      <c r="J25" s="32">
        <v>0</v>
      </c>
      <c r="K25" s="25">
        <v>0.25</v>
      </c>
    </row>
    <row r="26" spans="2:11" x14ac:dyDescent="0.3">
      <c r="B26" s="10" t="s">
        <v>31</v>
      </c>
      <c r="C26" s="19" t="s">
        <v>60</v>
      </c>
      <c r="D26" s="19" t="s">
        <v>63</v>
      </c>
      <c r="E26" s="19" t="s">
        <v>72</v>
      </c>
      <c r="F26" s="19" t="s">
        <v>64</v>
      </c>
      <c r="G26" s="19" t="s">
        <v>69</v>
      </c>
      <c r="H26" s="12">
        <v>-34.799999999999997</v>
      </c>
      <c r="J26" s="32">
        <v>0</v>
      </c>
      <c r="K26" s="25">
        <v>0.25</v>
      </c>
    </row>
    <row r="27" spans="2:11" x14ac:dyDescent="0.3">
      <c r="B27" s="10" t="s">
        <v>32</v>
      </c>
      <c r="C27" s="19" t="s">
        <v>60</v>
      </c>
      <c r="D27" s="19" t="s">
        <v>63</v>
      </c>
      <c r="E27" s="19" t="s">
        <v>66</v>
      </c>
      <c r="F27" s="19" t="s">
        <v>72</v>
      </c>
      <c r="G27" s="19" t="s">
        <v>69</v>
      </c>
      <c r="H27" s="12">
        <v>-53.4</v>
      </c>
      <c r="J27" s="32">
        <v>0</v>
      </c>
      <c r="K27" s="25">
        <v>0.25</v>
      </c>
    </row>
    <row r="28" spans="2:11" x14ac:dyDescent="0.3">
      <c r="B28" s="10" t="s">
        <v>33</v>
      </c>
      <c r="C28" s="19" t="s">
        <v>60</v>
      </c>
      <c r="D28" s="19" t="s">
        <v>62</v>
      </c>
      <c r="E28" s="19" t="s">
        <v>66</v>
      </c>
      <c r="F28" s="19" t="s">
        <v>64</v>
      </c>
      <c r="G28" s="19" t="s">
        <v>69</v>
      </c>
      <c r="H28" s="12">
        <v>41.2</v>
      </c>
      <c r="J28" s="32">
        <v>0</v>
      </c>
      <c r="K28" s="25">
        <v>0.25</v>
      </c>
    </row>
    <row r="29" spans="2:11" x14ac:dyDescent="0.3">
      <c r="B29" s="10" t="s">
        <v>34</v>
      </c>
      <c r="C29" s="19" t="s">
        <v>65</v>
      </c>
      <c r="D29" s="19" t="s">
        <v>60</v>
      </c>
      <c r="E29" s="19" t="s">
        <v>62</v>
      </c>
      <c r="F29" s="19" t="s">
        <v>66</v>
      </c>
      <c r="G29" s="19" t="s">
        <v>72</v>
      </c>
      <c r="H29" s="12">
        <v>5.9</v>
      </c>
      <c r="J29" s="32">
        <v>0</v>
      </c>
      <c r="K29" s="25">
        <v>0.25</v>
      </c>
    </row>
    <row r="30" spans="2:11" x14ac:dyDescent="0.3">
      <c r="B30" s="10" t="s">
        <v>35</v>
      </c>
      <c r="C30" s="19" t="s">
        <v>67</v>
      </c>
      <c r="D30" s="19" t="s">
        <v>73</v>
      </c>
      <c r="E30" s="19" t="s">
        <v>68</v>
      </c>
      <c r="F30" s="19" t="s">
        <v>69</v>
      </c>
      <c r="G30" s="19" t="s">
        <v>71</v>
      </c>
      <c r="H30" s="12">
        <v>-14.3</v>
      </c>
      <c r="J30" s="32">
        <v>0</v>
      </c>
      <c r="K30" s="25">
        <v>0.25</v>
      </c>
    </row>
    <row r="31" spans="2:11" x14ac:dyDescent="0.3">
      <c r="B31" s="10" t="s">
        <v>36</v>
      </c>
      <c r="C31" s="19" t="s">
        <v>65</v>
      </c>
      <c r="D31" s="19" t="s">
        <v>61</v>
      </c>
      <c r="E31" s="19" t="s">
        <v>62</v>
      </c>
      <c r="F31" s="19" t="s">
        <v>63</v>
      </c>
      <c r="G31" s="19" t="s">
        <v>64</v>
      </c>
      <c r="H31" s="12">
        <v>70.900000000000006</v>
      </c>
      <c r="J31" s="32">
        <v>0.20500000000000007</v>
      </c>
      <c r="K31" s="25">
        <v>0.25</v>
      </c>
    </row>
    <row r="32" spans="2:11" x14ac:dyDescent="0.3">
      <c r="B32" s="10" t="s">
        <v>37</v>
      </c>
      <c r="C32" s="19" t="s">
        <v>60</v>
      </c>
      <c r="D32" s="19" t="s">
        <v>74</v>
      </c>
      <c r="E32" s="19" t="s">
        <v>61</v>
      </c>
      <c r="F32" s="19" t="s">
        <v>73</v>
      </c>
      <c r="G32" s="19" t="s">
        <v>66</v>
      </c>
      <c r="H32" s="12">
        <v>66.8</v>
      </c>
      <c r="J32" s="32">
        <v>0.25</v>
      </c>
      <c r="K32" s="25">
        <v>0.25</v>
      </c>
    </row>
    <row r="33" spans="2:11" x14ac:dyDescent="0.3">
      <c r="B33" s="10" t="s">
        <v>38</v>
      </c>
      <c r="C33" s="19" t="s">
        <v>65</v>
      </c>
      <c r="D33" s="19" t="s">
        <v>60</v>
      </c>
      <c r="E33" s="19" t="s">
        <v>73</v>
      </c>
      <c r="F33" s="19" t="s">
        <v>63</v>
      </c>
      <c r="G33" s="19" t="s">
        <v>66</v>
      </c>
      <c r="H33" s="12">
        <v>66.599999999999994</v>
      </c>
      <c r="J33" s="32">
        <v>0</v>
      </c>
      <c r="K33" s="25">
        <v>0.25</v>
      </c>
    </row>
    <row r="34" spans="2:11" x14ac:dyDescent="0.3">
      <c r="B34" s="10" t="s">
        <v>39</v>
      </c>
      <c r="C34" s="19" t="s">
        <v>65</v>
      </c>
      <c r="D34" s="19" t="s">
        <v>60</v>
      </c>
      <c r="E34" s="19" t="s">
        <v>61</v>
      </c>
      <c r="F34" s="19" t="s">
        <v>63</v>
      </c>
      <c r="G34" s="19" t="s">
        <v>66</v>
      </c>
      <c r="H34" s="12">
        <v>56.5</v>
      </c>
      <c r="J34" s="32">
        <v>4.8437500000022726E-2</v>
      </c>
      <c r="K34" s="25">
        <v>0.25</v>
      </c>
    </row>
    <row r="35" spans="2:11" x14ac:dyDescent="0.3">
      <c r="B35" s="10" t="s">
        <v>40</v>
      </c>
      <c r="C35" s="19" t="s">
        <v>65</v>
      </c>
      <c r="D35" s="19" t="s">
        <v>60</v>
      </c>
      <c r="E35" s="19" t="s">
        <v>63</v>
      </c>
      <c r="F35" s="19" t="s">
        <v>72</v>
      </c>
      <c r="G35" s="19" t="s">
        <v>64</v>
      </c>
      <c r="H35" s="12">
        <v>47.1</v>
      </c>
      <c r="J35" s="32">
        <v>0</v>
      </c>
      <c r="K35" s="25">
        <v>0.25</v>
      </c>
    </row>
    <row r="36" spans="2:11" x14ac:dyDescent="0.3">
      <c r="B36" s="10" t="s">
        <v>41</v>
      </c>
      <c r="C36" s="19" t="s">
        <v>61</v>
      </c>
      <c r="D36" s="19" t="s">
        <v>62</v>
      </c>
      <c r="E36" s="19" t="s">
        <v>63</v>
      </c>
      <c r="F36" s="19" t="s">
        <v>64</v>
      </c>
      <c r="G36" s="19" t="s">
        <v>75</v>
      </c>
      <c r="H36" s="12">
        <v>13.5</v>
      </c>
      <c r="J36" s="32">
        <v>0</v>
      </c>
      <c r="K36" s="25">
        <v>0.25</v>
      </c>
    </row>
    <row r="37" spans="2:11" x14ac:dyDescent="0.3">
      <c r="B37" s="10" t="s">
        <v>42</v>
      </c>
      <c r="C37" s="19" t="s">
        <v>60</v>
      </c>
      <c r="D37" s="19" t="s">
        <v>62</v>
      </c>
      <c r="E37" s="19" t="s">
        <v>66</v>
      </c>
      <c r="F37" s="19" t="s">
        <v>72</v>
      </c>
      <c r="G37" s="19" t="s">
        <v>69</v>
      </c>
      <c r="H37" s="12">
        <v>2.7</v>
      </c>
      <c r="J37" s="32">
        <v>0</v>
      </c>
      <c r="K37" s="25">
        <v>0.25</v>
      </c>
    </row>
    <row r="38" spans="2:11" x14ac:dyDescent="0.3">
      <c r="B38" s="10" t="s">
        <v>43</v>
      </c>
      <c r="C38" s="19" t="s">
        <v>65</v>
      </c>
      <c r="D38" s="19" t="s">
        <v>62</v>
      </c>
      <c r="E38" s="19" t="s">
        <v>66</v>
      </c>
      <c r="F38" s="19" t="s">
        <v>64</v>
      </c>
      <c r="G38" s="19" t="s">
        <v>69</v>
      </c>
      <c r="H38" s="12">
        <v>-38.1</v>
      </c>
      <c r="J38" s="32">
        <v>0</v>
      </c>
      <c r="K38" s="25">
        <v>0.25</v>
      </c>
    </row>
    <row r="39" spans="2:11" x14ac:dyDescent="0.3">
      <c r="B39" s="10" t="s">
        <v>44</v>
      </c>
      <c r="C39" s="19" t="s">
        <v>65</v>
      </c>
      <c r="D39" s="19" t="s">
        <v>61</v>
      </c>
      <c r="E39" s="19" t="s">
        <v>73</v>
      </c>
      <c r="F39" s="19" t="s">
        <v>63</v>
      </c>
      <c r="G39" s="19" t="s">
        <v>66</v>
      </c>
      <c r="H39" s="12">
        <v>-47.7</v>
      </c>
      <c r="J39" s="32">
        <v>0</v>
      </c>
      <c r="K39" s="25">
        <v>0.25</v>
      </c>
    </row>
    <row r="40" spans="2:11" x14ac:dyDescent="0.3">
      <c r="B40" s="10" t="s">
        <v>45</v>
      </c>
      <c r="C40" s="19" t="s">
        <v>65</v>
      </c>
      <c r="D40" s="19" t="s">
        <v>60</v>
      </c>
      <c r="E40" s="19" t="s">
        <v>61</v>
      </c>
      <c r="F40" s="19" t="s">
        <v>62</v>
      </c>
      <c r="G40" s="19" t="s">
        <v>66</v>
      </c>
      <c r="H40" s="12">
        <v>34.799999999999997</v>
      </c>
      <c r="J40" s="32">
        <v>0</v>
      </c>
      <c r="K40" s="25">
        <v>0.25</v>
      </c>
    </row>
    <row r="41" spans="2:11" x14ac:dyDescent="0.3">
      <c r="B41" s="10" t="s">
        <v>46</v>
      </c>
      <c r="C41" s="19" t="s">
        <v>62</v>
      </c>
      <c r="D41" s="19" t="s">
        <v>73</v>
      </c>
      <c r="E41" s="19" t="s">
        <v>66</v>
      </c>
      <c r="F41" s="19" t="s">
        <v>68</v>
      </c>
      <c r="G41" s="19" t="s">
        <v>69</v>
      </c>
      <c r="H41" s="12">
        <v>19</v>
      </c>
      <c r="J41" s="32">
        <v>0</v>
      </c>
      <c r="K41" s="25">
        <v>0.25</v>
      </c>
    </row>
    <row r="42" spans="2:11" x14ac:dyDescent="0.3">
      <c r="B42" s="10" t="s">
        <v>47</v>
      </c>
      <c r="C42" s="19" t="s">
        <v>62</v>
      </c>
      <c r="D42" s="19" t="s">
        <v>73</v>
      </c>
      <c r="E42" s="19" t="s">
        <v>72</v>
      </c>
      <c r="F42" s="19" t="s">
        <v>68</v>
      </c>
      <c r="G42" s="19" t="s">
        <v>69</v>
      </c>
      <c r="H42" s="12">
        <v>0</v>
      </c>
      <c r="J42" s="32">
        <v>0</v>
      </c>
      <c r="K42" s="25">
        <v>0.25</v>
      </c>
    </row>
    <row r="43" spans="2:11" x14ac:dyDescent="0.3">
      <c r="B43" s="10" t="s">
        <v>48</v>
      </c>
      <c r="C43" s="19" t="s">
        <v>62</v>
      </c>
      <c r="D43" s="19" t="s">
        <v>66</v>
      </c>
      <c r="E43" s="19" t="s">
        <v>72</v>
      </c>
      <c r="F43" s="19" t="s">
        <v>68</v>
      </c>
      <c r="G43" s="19" t="s">
        <v>69</v>
      </c>
      <c r="H43" s="12">
        <v>-27.2</v>
      </c>
      <c r="J43" s="32">
        <v>0</v>
      </c>
      <c r="K43" s="25">
        <v>0.25</v>
      </c>
    </row>
    <row r="44" spans="2:11" x14ac:dyDescent="0.3">
      <c r="B44" s="10" t="s">
        <v>49</v>
      </c>
      <c r="C44" s="19" t="s">
        <v>65</v>
      </c>
      <c r="D44" s="19" t="s">
        <v>63</v>
      </c>
      <c r="E44" s="19" t="s">
        <v>66</v>
      </c>
      <c r="F44" s="19" t="s">
        <v>72</v>
      </c>
      <c r="G44" s="19" t="s">
        <v>64</v>
      </c>
      <c r="H44" s="12">
        <v>91.7</v>
      </c>
      <c r="J44" s="32">
        <v>0.12499999999999978</v>
      </c>
      <c r="K44" s="25">
        <v>0.25</v>
      </c>
    </row>
    <row r="45" spans="2:11" x14ac:dyDescent="0.3">
      <c r="B45" s="10" t="s">
        <v>50</v>
      </c>
      <c r="C45" s="19" t="s">
        <v>60</v>
      </c>
      <c r="D45" s="19" t="s">
        <v>62</v>
      </c>
      <c r="E45" s="19" t="s">
        <v>63</v>
      </c>
      <c r="F45" s="19" t="s">
        <v>64</v>
      </c>
      <c r="G45" s="19" t="s">
        <v>69</v>
      </c>
      <c r="H45" s="12">
        <v>67.599999999999994</v>
      </c>
      <c r="J45" s="32">
        <v>0.12499999999999992</v>
      </c>
      <c r="K45" s="25">
        <v>0.25</v>
      </c>
    </row>
    <row r="46" spans="2:11" x14ac:dyDescent="0.3">
      <c r="B46" s="10" t="s">
        <v>51</v>
      </c>
      <c r="C46" s="19" t="s">
        <v>60</v>
      </c>
      <c r="D46" s="19" t="s">
        <v>76</v>
      </c>
      <c r="E46" s="19" t="s">
        <v>61</v>
      </c>
      <c r="F46" s="19" t="s">
        <v>63</v>
      </c>
      <c r="G46" s="19" t="s">
        <v>66</v>
      </c>
      <c r="H46" s="12">
        <v>63.1</v>
      </c>
      <c r="J46" s="32">
        <v>0.16656249999997733</v>
      </c>
      <c r="K46" s="25">
        <v>0.25</v>
      </c>
    </row>
    <row r="47" spans="2:11" x14ac:dyDescent="0.3">
      <c r="B47" s="10" t="s">
        <v>52</v>
      </c>
      <c r="C47" s="19" t="s">
        <v>65</v>
      </c>
      <c r="D47" s="19" t="s">
        <v>60</v>
      </c>
      <c r="E47" s="19" t="s">
        <v>62</v>
      </c>
      <c r="F47" s="19" t="s">
        <v>72</v>
      </c>
      <c r="G47" s="19" t="s">
        <v>64</v>
      </c>
      <c r="H47" s="12">
        <v>21.4</v>
      </c>
      <c r="J47" s="32">
        <v>0</v>
      </c>
      <c r="K47" s="25">
        <v>0.25</v>
      </c>
    </row>
    <row r="48" spans="2:11" x14ac:dyDescent="0.3">
      <c r="B48" s="10" t="s">
        <v>53</v>
      </c>
      <c r="C48" s="19" t="s">
        <v>67</v>
      </c>
      <c r="D48" s="19" t="s">
        <v>73</v>
      </c>
      <c r="E48" s="19" t="s">
        <v>72</v>
      </c>
      <c r="F48" s="19" t="s">
        <v>68</v>
      </c>
      <c r="G48" s="19" t="s">
        <v>69</v>
      </c>
      <c r="H48" s="12">
        <v>13.5</v>
      </c>
      <c r="J48" s="32">
        <v>0</v>
      </c>
      <c r="K48" s="25">
        <v>0.25</v>
      </c>
    </row>
    <row r="49" spans="2:18" x14ac:dyDescent="0.3">
      <c r="B49" s="10" t="s">
        <v>54</v>
      </c>
      <c r="C49" s="19" t="s">
        <v>65</v>
      </c>
      <c r="D49" s="19" t="s">
        <v>63</v>
      </c>
      <c r="E49" s="19" t="s">
        <v>72</v>
      </c>
      <c r="F49" s="19" t="s">
        <v>64</v>
      </c>
      <c r="G49" s="19" t="s">
        <v>69</v>
      </c>
      <c r="H49" s="12">
        <v>11.8</v>
      </c>
      <c r="J49" s="32">
        <v>0</v>
      </c>
      <c r="K49" s="25">
        <v>0.25</v>
      </c>
    </row>
    <row r="50" spans="2:18" x14ac:dyDescent="0.3">
      <c r="B50" s="10" t="s">
        <v>55</v>
      </c>
      <c r="C50" s="19" t="s">
        <v>62</v>
      </c>
      <c r="D50" s="19" t="s">
        <v>67</v>
      </c>
      <c r="E50" s="19" t="s">
        <v>73</v>
      </c>
      <c r="F50" s="19" t="s">
        <v>66</v>
      </c>
      <c r="G50" s="19" t="s">
        <v>68</v>
      </c>
      <c r="H50" s="12">
        <v>0</v>
      </c>
      <c r="J50" s="32">
        <v>0</v>
      </c>
      <c r="K50" s="25">
        <v>0.25</v>
      </c>
    </row>
    <row r="51" spans="2:18" x14ac:dyDescent="0.3">
      <c r="B51" s="10" t="s">
        <v>56</v>
      </c>
      <c r="C51" s="19" t="s">
        <v>60</v>
      </c>
      <c r="D51" s="19" t="s">
        <v>61</v>
      </c>
      <c r="E51" s="19" t="s">
        <v>73</v>
      </c>
      <c r="F51" s="19" t="s">
        <v>63</v>
      </c>
      <c r="G51" s="19" t="s">
        <v>66</v>
      </c>
      <c r="H51" s="12">
        <v>-25.2</v>
      </c>
      <c r="J51" s="32">
        <v>0</v>
      </c>
      <c r="K51" s="25">
        <v>0.25</v>
      </c>
    </row>
    <row r="52" spans="2:18" x14ac:dyDescent="0.3">
      <c r="B52" s="10" t="s">
        <v>57</v>
      </c>
      <c r="C52" s="19" t="s">
        <v>65</v>
      </c>
      <c r="D52" s="19" t="s">
        <v>63</v>
      </c>
      <c r="E52" s="19" t="s">
        <v>66</v>
      </c>
      <c r="F52" s="19" t="s">
        <v>72</v>
      </c>
      <c r="G52" s="19" t="s">
        <v>69</v>
      </c>
      <c r="H52" s="12">
        <v>-35.200000000000003</v>
      </c>
      <c r="J52" s="32">
        <v>0</v>
      </c>
      <c r="K52" s="25">
        <v>0.25</v>
      </c>
    </row>
    <row r="53" spans="2:18" ht="15" thickBot="1" x14ac:dyDescent="0.35">
      <c r="B53" s="11" t="s">
        <v>58</v>
      </c>
      <c r="C53" s="20" t="s">
        <v>62</v>
      </c>
      <c r="D53" s="20" t="s">
        <v>63</v>
      </c>
      <c r="E53" s="20" t="s">
        <v>66</v>
      </c>
      <c r="F53" s="20" t="s">
        <v>64</v>
      </c>
      <c r="G53" s="20" t="s">
        <v>75</v>
      </c>
      <c r="H53" s="13">
        <v>-48.8</v>
      </c>
      <c r="J53" s="33">
        <v>0</v>
      </c>
      <c r="K53" s="25">
        <v>0.25</v>
      </c>
    </row>
    <row r="54" spans="2:18" ht="15" thickBot="1" x14ac:dyDescent="0.35">
      <c r="J54" s="4">
        <f>SUM(J4:J53)</f>
        <v>0.99999999999999989</v>
      </c>
      <c r="K54" s="4">
        <v>1</v>
      </c>
    </row>
    <row r="55" spans="2:18" ht="15" thickBot="1" x14ac:dyDescent="0.35"/>
    <row r="56" spans="2:18" ht="15" thickBot="1" x14ac:dyDescent="0.35">
      <c r="B56" s="1" t="s">
        <v>59</v>
      </c>
      <c r="C56" s="2" t="s">
        <v>77</v>
      </c>
      <c r="D56" s="2" t="s">
        <v>78</v>
      </c>
      <c r="E56" s="2" t="s">
        <v>79</v>
      </c>
      <c r="F56" s="2" t="s">
        <v>80</v>
      </c>
      <c r="G56" s="3" t="s">
        <v>81</v>
      </c>
      <c r="J56" s="1" t="s">
        <v>82</v>
      </c>
      <c r="K56" s="4" t="s">
        <v>83</v>
      </c>
      <c r="N56" s="4" t="s">
        <v>86</v>
      </c>
      <c r="O56" s="4" t="s">
        <v>85</v>
      </c>
      <c r="P56" s="4" t="s">
        <v>87</v>
      </c>
      <c r="Q56" s="4" t="s">
        <v>88</v>
      </c>
      <c r="R56" s="4" t="s">
        <v>89</v>
      </c>
    </row>
    <row r="57" spans="2:18" x14ac:dyDescent="0.3">
      <c r="B57" s="10" t="s">
        <v>60</v>
      </c>
      <c r="C57" s="15">
        <f>SUMIF(C$4:C$53,$B57,$J$4:$J$53)</f>
        <v>0.54156249999997719</v>
      </c>
      <c r="D57" s="15">
        <f t="shared" ref="D57:G72" si="0">SUMIF(D$4:D$53,$B57,$J$4:$J$53)</f>
        <v>0.12843750000002277</v>
      </c>
      <c r="E57" s="15">
        <f t="shared" si="0"/>
        <v>0</v>
      </c>
      <c r="F57" s="15">
        <f t="shared" si="0"/>
        <v>0</v>
      </c>
      <c r="G57" s="16">
        <f t="shared" si="0"/>
        <v>0</v>
      </c>
      <c r="H57" s="14"/>
      <c r="I57" s="14"/>
      <c r="J57" s="21">
        <f>SUM(C57:G57)</f>
        <v>0.66999999999999993</v>
      </c>
      <c r="K57" s="16">
        <v>0.67</v>
      </c>
      <c r="N57" s="26" t="s">
        <v>60</v>
      </c>
      <c r="O57">
        <v>7.1</v>
      </c>
      <c r="P57">
        <v>2.9</v>
      </c>
      <c r="Q57">
        <v>6.6</v>
      </c>
      <c r="R57" s="6">
        <v>3.9</v>
      </c>
    </row>
    <row r="58" spans="2:18" x14ac:dyDescent="0.3">
      <c r="B58" s="10" t="s">
        <v>65</v>
      </c>
      <c r="C58" s="15">
        <f t="shared" ref="C58:C72" si="1">SUMIF(C$4:C$53,$B58,$J$4:$J$53)</f>
        <v>0.45843750000002265</v>
      </c>
      <c r="D58" s="15">
        <f t="shared" si="0"/>
        <v>0</v>
      </c>
      <c r="E58" s="15">
        <f t="shared" si="0"/>
        <v>0</v>
      </c>
      <c r="F58" s="15">
        <f t="shared" si="0"/>
        <v>0</v>
      </c>
      <c r="G58" s="16">
        <f t="shared" si="0"/>
        <v>0</v>
      </c>
      <c r="H58" s="14"/>
      <c r="I58" s="14"/>
      <c r="J58" s="22">
        <f t="shared" ref="J58:J72" si="2">SUM(C58:G58)</f>
        <v>0.45843750000002265</v>
      </c>
      <c r="K58" s="16">
        <v>0.67</v>
      </c>
      <c r="N58" s="26" t="s">
        <v>65</v>
      </c>
      <c r="O58">
        <v>1.6</v>
      </c>
      <c r="P58">
        <v>2.2999999999999998</v>
      </c>
      <c r="Q58">
        <v>6.3</v>
      </c>
      <c r="R58" s="6">
        <v>2.1</v>
      </c>
    </row>
    <row r="59" spans="2:18" x14ac:dyDescent="0.3">
      <c r="B59" s="10" t="s">
        <v>67</v>
      </c>
      <c r="C59" s="15">
        <f t="shared" si="1"/>
        <v>0</v>
      </c>
      <c r="D59" s="15">
        <f t="shared" si="0"/>
        <v>0</v>
      </c>
      <c r="E59" s="15">
        <f t="shared" si="0"/>
        <v>0</v>
      </c>
      <c r="F59" s="15">
        <f t="shared" si="0"/>
        <v>0</v>
      </c>
      <c r="G59" s="16">
        <f t="shared" si="0"/>
        <v>0</v>
      </c>
      <c r="H59" s="14"/>
      <c r="I59" s="14"/>
      <c r="J59" s="22">
        <f t="shared" si="2"/>
        <v>0</v>
      </c>
      <c r="K59" s="16">
        <v>0.67</v>
      </c>
      <c r="N59" s="26" t="s">
        <v>67</v>
      </c>
      <c r="O59">
        <v>1.3</v>
      </c>
      <c r="P59">
        <v>3.5</v>
      </c>
      <c r="Q59">
        <v>11.4</v>
      </c>
      <c r="R59" s="6">
        <v>2.5</v>
      </c>
    </row>
    <row r="60" spans="2:18" x14ac:dyDescent="0.3">
      <c r="B60" s="10" t="s">
        <v>61</v>
      </c>
      <c r="C60" s="15">
        <f t="shared" si="1"/>
        <v>0</v>
      </c>
      <c r="D60" s="15">
        <f t="shared" si="0"/>
        <v>0.20500000000000007</v>
      </c>
      <c r="E60" s="15">
        <f t="shared" si="0"/>
        <v>0.46500000000000008</v>
      </c>
      <c r="F60" s="15">
        <f t="shared" si="0"/>
        <v>0</v>
      </c>
      <c r="G60" s="16">
        <f t="shared" si="0"/>
        <v>0</v>
      </c>
      <c r="H60" s="14"/>
      <c r="I60" s="14"/>
      <c r="J60" s="22">
        <f t="shared" si="2"/>
        <v>0.67000000000000015</v>
      </c>
      <c r="K60" s="16">
        <v>0.67</v>
      </c>
      <c r="N60" s="26" t="s">
        <v>61</v>
      </c>
      <c r="O60">
        <v>9.8000000000000007</v>
      </c>
      <c r="P60">
        <v>6.1</v>
      </c>
      <c r="Q60">
        <v>9</v>
      </c>
      <c r="R60" s="6">
        <v>4.9000000000000004</v>
      </c>
    </row>
    <row r="61" spans="2:18" x14ac:dyDescent="0.3">
      <c r="B61" s="10" t="s">
        <v>62</v>
      </c>
      <c r="C61" s="15">
        <f t="shared" si="1"/>
        <v>0</v>
      </c>
      <c r="D61" s="15">
        <f t="shared" si="0"/>
        <v>0.12499999999999992</v>
      </c>
      <c r="E61" s="15">
        <f t="shared" si="0"/>
        <v>0.28500000000000014</v>
      </c>
      <c r="F61" s="15">
        <f t="shared" si="0"/>
        <v>0</v>
      </c>
      <c r="G61" s="16">
        <f t="shared" si="0"/>
        <v>0</v>
      </c>
      <c r="H61" s="14"/>
      <c r="I61" s="14"/>
      <c r="J61" s="22">
        <f t="shared" si="2"/>
        <v>0.41000000000000003</v>
      </c>
      <c r="K61" s="16">
        <v>0.67</v>
      </c>
      <c r="N61" s="26" t="s">
        <v>62</v>
      </c>
      <c r="O61">
        <v>1.6</v>
      </c>
      <c r="P61">
        <v>15</v>
      </c>
      <c r="Q61">
        <v>17.2</v>
      </c>
      <c r="R61" s="6">
        <v>4.9000000000000004</v>
      </c>
    </row>
    <row r="62" spans="2:18" x14ac:dyDescent="0.3">
      <c r="B62" s="10" t="s">
        <v>68</v>
      </c>
      <c r="C62" s="15">
        <f t="shared" si="1"/>
        <v>0</v>
      </c>
      <c r="D62" s="15">
        <f t="shared" si="0"/>
        <v>0</v>
      </c>
      <c r="E62" s="15">
        <f t="shared" si="0"/>
        <v>0</v>
      </c>
      <c r="F62" s="15">
        <f t="shared" si="0"/>
        <v>0</v>
      </c>
      <c r="G62" s="16">
        <f t="shared" si="0"/>
        <v>0</v>
      </c>
      <c r="H62" s="14"/>
      <c r="I62" s="14"/>
      <c r="J62" s="22">
        <f t="shared" si="2"/>
        <v>0</v>
      </c>
      <c r="K62" s="16">
        <v>0.67</v>
      </c>
      <c r="N62" s="26" t="s">
        <v>68</v>
      </c>
      <c r="O62">
        <v>2.5</v>
      </c>
      <c r="P62">
        <v>0.5</v>
      </c>
      <c r="Q62">
        <v>3.2</v>
      </c>
      <c r="R62" s="6">
        <v>2.7</v>
      </c>
    </row>
    <row r="63" spans="2:18" x14ac:dyDescent="0.3">
      <c r="B63" s="10" t="s">
        <v>72</v>
      </c>
      <c r="C63" s="15">
        <f t="shared" si="1"/>
        <v>0</v>
      </c>
      <c r="D63" s="15">
        <f t="shared" si="0"/>
        <v>0</v>
      </c>
      <c r="E63" s="15">
        <f t="shared" si="0"/>
        <v>0</v>
      </c>
      <c r="F63" s="15">
        <f t="shared" si="0"/>
        <v>0.12499999999999978</v>
      </c>
      <c r="G63" s="16">
        <f t="shared" si="0"/>
        <v>0</v>
      </c>
      <c r="H63" s="14"/>
      <c r="I63" s="14"/>
      <c r="J63" s="22">
        <f t="shared" si="2"/>
        <v>0.12499999999999978</v>
      </c>
      <c r="K63" s="16">
        <v>0.67</v>
      </c>
      <c r="N63" s="26" t="s">
        <v>72</v>
      </c>
      <c r="O63">
        <v>1.4</v>
      </c>
      <c r="P63">
        <v>1.4</v>
      </c>
      <c r="Q63">
        <v>9.6999999999999993</v>
      </c>
      <c r="R63" s="6">
        <v>1</v>
      </c>
    </row>
    <row r="64" spans="2:18" x14ac:dyDescent="0.3">
      <c r="B64" s="10" t="s">
        <v>63</v>
      </c>
      <c r="C64" s="15">
        <f t="shared" si="1"/>
        <v>0</v>
      </c>
      <c r="D64" s="15">
        <f t="shared" si="0"/>
        <v>0.12499999999999978</v>
      </c>
      <c r="E64" s="15">
        <f t="shared" si="0"/>
        <v>0.12499999999999992</v>
      </c>
      <c r="F64" s="15">
        <f t="shared" si="0"/>
        <v>0.42000000000000015</v>
      </c>
      <c r="G64" s="16">
        <f t="shared" si="0"/>
        <v>0</v>
      </c>
      <c r="H64" s="14"/>
      <c r="I64" s="14"/>
      <c r="J64" s="22">
        <f t="shared" si="2"/>
        <v>0.66999999999999982</v>
      </c>
      <c r="K64" s="16">
        <v>0.67</v>
      </c>
      <c r="N64" s="26" t="s">
        <v>63</v>
      </c>
      <c r="O64">
        <v>3.2</v>
      </c>
      <c r="P64">
        <v>4</v>
      </c>
      <c r="Q64">
        <v>15.4</v>
      </c>
      <c r="R64" s="6">
        <v>2.7</v>
      </c>
    </row>
    <row r="65" spans="2:18" x14ac:dyDescent="0.3">
      <c r="B65" s="10" t="s">
        <v>73</v>
      </c>
      <c r="C65" s="15">
        <f t="shared" si="1"/>
        <v>0</v>
      </c>
      <c r="D65" s="15">
        <f t="shared" si="0"/>
        <v>0</v>
      </c>
      <c r="E65" s="15">
        <f t="shared" si="0"/>
        <v>0</v>
      </c>
      <c r="F65" s="15">
        <f t="shared" si="0"/>
        <v>0.25</v>
      </c>
      <c r="G65" s="16">
        <f t="shared" si="0"/>
        <v>0</v>
      </c>
      <c r="H65" s="14"/>
      <c r="I65" s="14"/>
      <c r="J65" s="22">
        <f t="shared" si="2"/>
        <v>0.25</v>
      </c>
      <c r="K65" s="16">
        <v>0.67</v>
      </c>
      <c r="N65" s="26" t="s">
        <v>73</v>
      </c>
      <c r="O65">
        <v>2.1</v>
      </c>
      <c r="P65">
        <v>1.5</v>
      </c>
      <c r="Q65">
        <v>6.3</v>
      </c>
      <c r="R65" s="6">
        <v>0.5</v>
      </c>
    </row>
    <row r="66" spans="2:18" x14ac:dyDescent="0.3">
      <c r="B66" s="10" t="s">
        <v>74</v>
      </c>
      <c r="C66" s="15">
        <f t="shared" si="1"/>
        <v>0</v>
      </c>
      <c r="D66" s="15">
        <f t="shared" si="0"/>
        <v>0.25</v>
      </c>
      <c r="E66" s="15">
        <f t="shared" si="0"/>
        <v>0</v>
      </c>
      <c r="F66" s="15">
        <f t="shared" si="0"/>
        <v>0</v>
      </c>
      <c r="G66" s="16">
        <f t="shared" si="0"/>
        <v>0</v>
      </c>
      <c r="H66" s="14"/>
      <c r="I66" s="14"/>
      <c r="J66" s="22">
        <f t="shared" si="2"/>
        <v>0.25</v>
      </c>
      <c r="K66" s="16">
        <v>0.67</v>
      </c>
      <c r="N66" s="26" t="s">
        <v>74</v>
      </c>
      <c r="O66">
        <v>1.9</v>
      </c>
      <c r="P66">
        <v>5.6</v>
      </c>
      <c r="Q66">
        <v>17.2</v>
      </c>
      <c r="R66" s="6">
        <v>4.5</v>
      </c>
    </row>
    <row r="67" spans="2:18" x14ac:dyDescent="0.3">
      <c r="B67" s="10" t="s">
        <v>66</v>
      </c>
      <c r="C67" s="15">
        <f t="shared" si="1"/>
        <v>0</v>
      </c>
      <c r="D67" s="15">
        <f t="shared" si="0"/>
        <v>0</v>
      </c>
      <c r="E67" s="15">
        <f t="shared" si="0"/>
        <v>0.12499999999999978</v>
      </c>
      <c r="F67" s="15">
        <f t="shared" si="0"/>
        <v>8.0000000000000043E-2</v>
      </c>
      <c r="G67" s="16">
        <f t="shared" si="0"/>
        <v>0.46500000000000008</v>
      </c>
      <c r="H67" s="14"/>
      <c r="I67" s="14"/>
      <c r="J67" s="22">
        <f t="shared" si="2"/>
        <v>0.66999999999999993</v>
      </c>
      <c r="K67" s="16">
        <v>0.67</v>
      </c>
      <c r="N67" s="26" t="s">
        <v>66</v>
      </c>
      <c r="O67">
        <v>4.3</v>
      </c>
      <c r="P67">
        <v>1.7</v>
      </c>
      <c r="Q67">
        <v>7.9</v>
      </c>
      <c r="R67" s="6">
        <v>1.3</v>
      </c>
    </row>
    <row r="68" spans="2:18" x14ac:dyDescent="0.3">
      <c r="B68" s="10" t="s">
        <v>70</v>
      </c>
      <c r="C68" s="15">
        <f t="shared" si="1"/>
        <v>0</v>
      </c>
      <c r="D68" s="15">
        <f t="shared" si="0"/>
        <v>0</v>
      </c>
      <c r="E68" s="15">
        <f t="shared" si="0"/>
        <v>0</v>
      </c>
      <c r="F68" s="15">
        <f t="shared" si="0"/>
        <v>0</v>
      </c>
      <c r="G68" s="16">
        <f t="shared" si="0"/>
        <v>0</v>
      </c>
      <c r="H68" s="14"/>
      <c r="I68" s="14"/>
      <c r="J68" s="22">
        <f t="shared" si="2"/>
        <v>0</v>
      </c>
      <c r="K68" s="16">
        <v>0.67</v>
      </c>
      <c r="N68" s="26" t="s">
        <v>70</v>
      </c>
      <c r="O68">
        <v>2.7</v>
      </c>
      <c r="P68">
        <v>1.2</v>
      </c>
      <c r="Q68">
        <v>9.6</v>
      </c>
      <c r="R68" s="6">
        <v>1.7</v>
      </c>
    </row>
    <row r="69" spans="2:18" x14ac:dyDescent="0.3">
      <c r="B69" s="10" t="s">
        <v>64</v>
      </c>
      <c r="C69" s="15">
        <f t="shared" si="1"/>
        <v>0</v>
      </c>
      <c r="D69" s="15">
        <f t="shared" si="0"/>
        <v>0</v>
      </c>
      <c r="E69" s="15">
        <f t="shared" si="0"/>
        <v>0</v>
      </c>
      <c r="F69" s="15">
        <f t="shared" si="0"/>
        <v>0.12499999999999992</v>
      </c>
      <c r="G69" s="16">
        <f t="shared" si="0"/>
        <v>0.40999999999999992</v>
      </c>
      <c r="H69" s="14"/>
      <c r="I69" s="14"/>
      <c r="J69" s="22">
        <f t="shared" si="2"/>
        <v>0.53499999999999981</v>
      </c>
      <c r="K69" s="16">
        <v>0.67</v>
      </c>
      <c r="N69" s="26" t="s">
        <v>64</v>
      </c>
      <c r="O69">
        <v>5</v>
      </c>
      <c r="P69">
        <v>2.1</v>
      </c>
      <c r="Q69">
        <v>5.9</v>
      </c>
      <c r="R69" s="6">
        <v>1.2</v>
      </c>
    </row>
    <row r="70" spans="2:18" x14ac:dyDescent="0.3">
      <c r="B70" s="10" t="s">
        <v>69</v>
      </c>
      <c r="C70" s="15">
        <f t="shared" si="1"/>
        <v>0</v>
      </c>
      <c r="D70" s="15">
        <f t="shared" si="0"/>
        <v>0</v>
      </c>
      <c r="E70" s="15">
        <f t="shared" si="0"/>
        <v>0</v>
      </c>
      <c r="F70" s="15">
        <f t="shared" si="0"/>
        <v>0</v>
      </c>
      <c r="G70" s="16">
        <f t="shared" si="0"/>
        <v>0.12499999999999992</v>
      </c>
      <c r="H70" s="14"/>
      <c r="I70" s="14"/>
      <c r="J70" s="22">
        <f t="shared" si="2"/>
        <v>0.12499999999999992</v>
      </c>
      <c r="K70" s="16">
        <v>0.67</v>
      </c>
      <c r="N70" s="26" t="s">
        <v>69</v>
      </c>
      <c r="O70">
        <v>3.3</v>
      </c>
      <c r="P70">
        <v>1.7</v>
      </c>
      <c r="Q70">
        <v>9.8000000000000007</v>
      </c>
      <c r="R70" s="6">
        <v>3</v>
      </c>
    </row>
    <row r="71" spans="2:18" x14ac:dyDescent="0.3">
      <c r="B71" s="10" t="s">
        <v>71</v>
      </c>
      <c r="C71" s="15">
        <f t="shared" si="1"/>
        <v>0</v>
      </c>
      <c r="D71" s="15">
        <f t="shared" si="0"/>
        <v>0</v>
      </c>
      <c r="E71" s="15">
        <f t="shared" si="0"/>
        <v>0</v>
      </c>
      <c r="F71" s="15">
        <f t="shared" si="0"/>
        <v>0</v>
      </c>
      <c r="G71" s="16">
        <f t="shared" si="0"/>
        <v>0</v>
      </c>
      <c r="H71" s="14"/>
      <c r="I71" s="14"/>
      <c r="J71" s="22">
        <f t="shared" si="2"/>
        <v>0</v>
      </c>
      <c r="K71" s="16">
        <v>0.67</v>
      </c>
      <c r="N71" s="26" t="s">
        <v>71</v>
      </c>
      <c r="O71">
        <v>2</v>
      </c>
      <c r="P71">
        <v>9.1</v>
      </c>
      <c r="Q71">
        <v>8.1</v>
      </c>
      <c r="R71" s="6">
        <v>4</v>
      </c>
    </row>
    <row r="72" spans="2:18" ht="15" thickBot="1" x14ac:dyDescent="0.35">
      <c r="B72" s="11" t="s">
        <v>75</v>
      </c>
      <c r="C72" s="17">
        <f t="shared" si="1"/>
        <v>0</v>
      </c>
      <c r="D72" s="17">
        <f t="shared" si="0"/>
        <v>0</v>
      </c>
      <c r="E72" s="17">
        <f t="shared" si="0"/>
        <v>0</v>
      </c>
      <c r="F72" s="17">
        <f t="shared" si="0"/>
        <v>0</v>
      </c>
      <c r="G72" s="18">
        <f t="shared" si="0"/>
        <v>0</v>
      </c>
      <c r="H72" s="14"/>
      <c r="I72" s="14"/>
      <c r="J72" s="23">
        <f t="shared" si="2"/>
        <v>0</v>
      </c>
      <c r="K72" s="18">
        <v>0.67</v>
      </c>
      <c r="N72" s="27" t="s">
        <v>75</v>
      </c>
      <c r="O72" s="7">
        <v>1.4</v>
      </c>
      <c r="P72" s="7">
        <v>2.1</v>
      </c>
      <c r="Q72" s="7">
        <v>6.2</v>
      </c>
      <c r="R72" s="8">
        <v>2.4</v>
      </c>
    </row>
    <row r="73" spans="2:18" x14ac:dyDescent="0.3">
      <c r="N73" s="30" t="s">
        <v>90</v>
      </c>
      <c r="O73" s="28">
        <f>SUMPRODUCT($J$57:$J$72,O57:O72)</f>
        <v>22.000000000000043</v>
      </c>
      <c r="P73" s="28">
        <f t="shared" ref="P73:R73" si="3">SUMPRODUCT($J$57:$J$72,P57:P72)</f>
        <v>20.339406250000046</v>
      </c>
      <c r="Q73" s="28">
        <f t="shared" si="3"/>
        <v>47.47215625000014</v>
      </c>
      <c r="R73" s="29">
        <f t="shared" si="3"/>
        <v>13.939718750000047</v>
      </c>
    </row>
    <row r="74" spans="2:18" ht="15" thickBot="1" x14ac:dyDescent="0.35">
      <c r="N74" s="31" t="s">
        <v>91</v>
      </c>
      <c r="O74" s="7">
        <v>22</v>
      </c>
      <c r="P74" s="7">
        <v>17</v>
      </c>
      <c r="Q74" s="7">
        <v>45</v>
      </c>
      <c r="R74" s="8">
        <v>15</v>
      </c>
    </row>
  </sheetData>
  <conditionalFormatting sqref="J4:J53">
    <cfRule type="dataBar" priority="1">
      <dataBar>
        <cfvo type="min"/>
        <cfvo type="max"/>
        <color rgb="FF63C384"/>
      </dataBar>
      <extLst>
        <ext xmlns:x14="http://schemas.microsoft.com/office/spreadsheetml/2009/9/main" uri="{B025F937-C7B1-47D3-B67F-A62EFF666E3E}">
          <x14:id>{504E27B3-0468-42A5-96F7-681B10807C4D}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04E27B3-0468-42A5-96F7-681B10807C4D}">
            <x14:dataBar minLength="0" maxLength="100" border="1" negativeBarBorderColorSameAsPositive="0">
              <x14:cfvo type="autoMin"/>
              <x14:cfvo type="autoMax"/>
              <x14:borderColor rgb="FF63C384"/>
              <x14:negativeFillColor rgb="FFFF0000"/>
              <x14:negativeBorderColor rgb="FFFF0000"/>
              <x14:axisColor rgb="FF000000"/>
            </x14:dataBar>
          </x14:cfRule>
          <xm:sqref>J4:J53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Introduction</vt:lpstr>
      <vt:lpstr>NetRtg Optimization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Hines</dc:creator>
  <cp:lastModifiedBy>Keith Hines</cp:lastModifiedBy>
  <dcterms:created xsi:type="dcterms:W3CDTF">2021-12-21T00:07:14Z</dcterms:created>
  <dcterms:modified xsi:type="dcterms:W3CDTF">2024-01-29T01:23:53Z</dcterms:modified>
</cp:coreProperties>
</file>