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keithalewis\Fall2023\xll_fre\"/>
    </mc:Choice>
  </mc:AlternateContent>
  <xr:revisionPtr revIDLastSave="0" documentId="13_ncr:1_{3EA75970-964C-4E2D-B48C-FB2A28A2AF5D}" xr6:coauthVersionLast="47" xr6:coauthVersionMax="47" xr10:uidLastSave="{00000000-0000-0000-0000-000000000000}"/>
  <bookViews>
    <workbookView xWindow="-110" yWindow="-110" windowWidth="19420" windowHeight="10300" xr2:uid="{17D5E5BC-B2E8-4C89-B841-96C5AF3AB6FA}"/>
  </bookViews>
  <sheets>
    <sheet name="Sheet1" sheetId="1" r:id="rId1"/>
  </sheets>
  <definedNames>
    <definedName name="c_">Sheet1!$C$16</definedName>
    <definedName name="E_X">Sheet1!$C$8</definedName>
    <definedName name="E_Y">Sheet1!$C$10</definedName>
    <definedName name="Var_Y">Sheet1!$C$11</definedName>
    <definedName name="X">Sheet1!$C$5</definedName>
    <definedName name="X_">Sheet1!$C$6</definedName>
    <definedName name="Y">Sheet1!$C$9</definedName>
    <definedName name="Z_1">Sheet1!$C$2</definedName>
    <definedName name="Z_2">Sheet1!$C$3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8" i="1"/>
  <c r="F11" i="1"/>
  <c r="C11" i="1"/>
  <c r="C10" i="1"/>
  <c r="C3" i="1"/>
  <c r="C2" i="1"/>
  <c r="B1" i="1" a="1"/>
  <c r="A1" i="1" a="1"/>
  <c r="C9" i="1" l="1"/>
  <c r="C6" i="1"/>
  <c r="C5" i="1"/>
  <c r="B1" i="1"/>
  <c r="A1" i="1"/>
  <c r="E9" i="1" a="1"/>
  <c r="E6" i="1" a="1"/>
  <c r="E5" i="1" a="1"/>
  <c r="C14" i="1" l="1" a="1"/>
  <c r="C14" i="1" s="1"/>
  <c r="F9" i="1"/>
  <c r="E9" i="1"/>
  <c r="C7" i="1"/>
  <c r="F6" i="1"/>
  <c r="E6" i="1"/>
  <c r="E5" i="1"/>
  <c r="F5" i="1"/>
  <c r="C1" i="1"/>
  <c r="E14" i="1" a="1"/>
  <c r="E7" i="1" a="1"/>
  <c r="E14" i="1" l="1"/>
  <c r="C16" i="1" s="1"/>
  <c r="C18" i="1" s="1"/>
  <c r="E7" i="1"/>
  <c r="F7" i="1"/>
  <c r="E18" i="1" a="1"/>
  <c r="F18" i="1" l="1"/>
  <c r="E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<sst xmlns="http://schemas.openxmlformats.org/spreadsheetml/2006/main" count="16" uniqueCount="15">
  <si>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Z_1</t>
  </si>
  <si>
    <t>Z_2</t>
  </si>
  <si>
    <t>X</t>
  </si>
  <si>
    <t>X_</t>
  </si>
  <si>
    <t>Y</t>
  </si>
  <si>
    <t>c</t>
  </si>
  <si>
    <t>Cov(X,Y)/Var(Y)</t>
  </si>
  <si>
    <t>Cov(X,Y)</t>
  </si>
  <si>
    <t>E[XY] - E[X] E[Y]</t>
  </si>
  <si>
    <t>E[Y]</t>
  </si>
  <si>
    <t>Var(Y)</t>
  </si>
  <si>
    <t>X - c(Y - E[Y])</t>
  </si>
  <si>
    <t>XY</t>
  </si>
  <si>
    <t>E[X] E[Y]</t>
  </si>
  <si>
    <t>E[X]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</si>
</sst>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5887-287C-4CCF-A5EF-4BB714AE836F}">
  <dimension ref="A1:F18"/>
  <sheetViews>
    <sheetView tabSelected="1" topLeftCell="A3" workbookViewId="0">
      <selection activeCell="I10" sqref="I10"/>
    </sheetView>
  </sheetViews>
  <sheetFormatPr defaultRowHeight="14.5" x14ac:dyDescent="0.35"/>
  <sheetData>
    <row r="1" spans="1:6" x14ac:dyDescent="0.35">
      <c r="A1" cm="1">
        <f t="array" aca="1" ref="A1" ca="1">_xll.MONTE.COUNT()</f>
        <v>81183</v>
      </c>
      <c r="B1" cm="1">
        <f t="array" aca="1" ref="B1" ca="1">_xll.MONTE.ELAPSED()</f>
        <v>30.423999999999999</v>
      </c>
      <c r="C1">
        <f ca="1">A1/B1</f>
        <v>2668.3867998948199</v>
      </c>
    </row>
    <row r="2" spans="1:6" x14ac:dyDescent="0.35">
      <c r="B2" t="s">
        <v>0</v>
      </c>
      <c r="C2">
        <f ca="1">_xlfn.NORM.S.INV(RAND())</f>
        <v>-0.10165747375804701</v>
      </c>
    </row>
    <row r="3" spans="1:6" x14ac:dyDescent="0.35">
      <c r="B3" t="s">
        <v>1</v>
      </c>
      <c r="C3">
        <f ca="1">_xlfn.NORM.S.INV(RAND())</f>
        <v>6.0841354481482562E-2</v>
      </c>
    </row>
    <row r="5" spans="1:6" x14ac:dyDescent="0.35">
      <c r="B5" t="s">
        <v>2</v>
      </c>
      <c r="C5">
        <f ca="1">(EXP(Z_1)+EXP(Z_2))/2</f>
        <v>0.98303460969005041</v>
      </c>
      <c r="E5">
        <f t="array" aca="1" ref="E5:F5" ca="1">_xll.MONTE.STDEV(C5)</f>
        <v>1.6524081173025931</v>
      </c>
      <c r="F5">
        <f ca="1"/>
        <v>1.5723853146594042</v>
      </c>
    </row>
    <row r="6" spans="1:6" x14ac:dyDescent="0.35">
      <c r="B6" t="s">
        <v>3</v>
      </c>
      <c r="C6">
        <f ca="1">(EXP(-Z_1)+EXP(-Z_2))/2</f>
        <v>1.0239883688949256</v>
      </c>
      <c r="E6">
        <f t="array" aca="1" ref="E6:F6" ca="1">_xll.MONTE.STDEV(C6)</f>
        <v>1.6486993308832338</v>
      </c>
      <c r="F6">
        <f ca="1"/>
        <v>1.5285125742307426</v>
      </c>
    </row>
    <row r="7" spans="1:6" x14ac:dyDescent="0.35">
      <c r="C7">
        <f ca="1">(X+X_)/2</f>
        <v>1.0035114892924879</v>
      </c>
      <c r="E7">
        <f t="array" aca="1" ref="E7:F7" ca="1">_xll.MONTE.STDEV(C7)</f>
        <v>1.6505610453848232</v>
      </c>
      <c r="F7">
        <f ca="1"/>
        <v>0.87776549382002789</v>
      </c>
    </row>
    <row r="8" spans="1:6" x14ac:dyDescent="0.35">
      <c r="B8" t="s">
        <v>14</v>
      </c>
      <c r="C8">
        <f>EXP(1/2)</f>
        <v>1.6487212707001282</v>
      </c>
    </row>
    <row r="9" spans="1:6" x14ac:dyDescent="0.35">
      <c r="B9" t="s">
        <v>4</v>
      </c>
      <c r="C9">
        <f ca="1">EXP((Z_1+Z_2)/2)</f>
        <v>0.97979877538733018</v>
      </c>
      <c r="E9">
        <f t="array" aca="1" ref="E9:F9" ca="1">_xll.MONTE.STDEV(C9)</f>
        <v>1.2844940669171832</v>
      </c>
      <c r="F9">
        <f ca="1"/>
        <v>1.0267568231372612</v>
      </c>
    </row>
    <row r="10" spans="1:6" x14ac:dyDescent="0.35">
      <c r="B10" t="s">
        <v>9</v>
      </c>
      <c r="C10">
        <f>EXP(1/4)</f>
        <v>1.2840254166877414</v>
      </c>
    </row>
    <row r="11" spans="1:6" x14ac:dyDescent="0.35">
      <c r="B11" t="s">
        <v>10</v>
      </c>
      <c r="C11">
        <f>C10^2*(EXP(1/2)-1)</f>
        <v>1.0695605577589171</v>
      </c>
      <c r="F11">
        <f>SQRT(C11)</f>
        <v>1.0341956090406288</v>
      </c>
    </row>
    <row r="12" spans="1:6" x14ac:dyDescent="0.35">
      <c r="B12" t="s">
        <v>5</v>
      </c>
      <c r="C12" t="s">
        <v>6</v>
      </c>
    </row>
    <row r="13" spans="1:6" x14ac:dyDescent="0.35">
      <c r="B13" t="s">
        <v>7</v>
      </c>
      <c r="C13" t="s">
        <v>8</v>
      </c>
    </row>
    <row r="14" spans="1:6" x14ac:dyDescent="0.35">
      <c r="B14" t="s">
        <v>12</v>
      </c>
      <c r="C14" cm="1">
        <f t="array" aca="1" ref="C14" ca="1">X*Y</f>
        <v>0.96317610673767351</v>
      </c>
      <c r="E14" cm="1">
        <f t="array" aca="1" ref="E14" ca="1">_xll.MONTE.MEAN(C14)</f>
        <v>3.5046914875600024</v>
      </c>
    </row>
    <row r="15" spans="1:6" x14ac:dyDescent="0.35">
      <c r="B15" t="s">
        <v>13</v>
      </c>
      <c r="C15">
        <f>E_X*E_Y</f>
        <v>2.1170000166126748</v>
      </c>
    </row>
    <row r="16" spans="1:6" x14ac:dyDescent="0.35">
      <c r="B16" t="s">
        <v>5</v>
      </c>
      <c r="C16">
        <f ca="1">(E14-E_X*E_Y)/Var_Y</f>
        <v>1.2974407675008135</v>
      </c>
    </row>
    <row r="18" spans="2:6" x14ac:dyDescent="0.35">
      <c r="B18" s="1" t="s">
        <v>11</v>
      </c>
      <c r="C18">
        <f ca="1">X-c_*(Y - E_Y)</f>
        <v>1.3777506566730506</v>
      </c>
      <c r="E18">
        <f t="array" aca="1" ref="E18:F18" ca="1">_xll.MONTE.STDEV(C18)</f>
        <v>1.6506172020026</v>
      </c>
      <c r="F18">
        <f ca="1"/>
        <v>0.81767363658707148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c_</vt:lpstr>
      <vt:lpstr>E_X</vt:lpstr>
      <vt:lpstr>E_Y</vt:lpstr>
      <vt:lpstr>Var_Y</vt:lpstr>
      <vt:lpstr>X</vt:lpstr>
      <vt:lpstr>X_</vt:lpstr>
      <vt:lpstr>Y</vt:lpstr>
      <vt:lpstr>Z_1</vt:lpstr>
      <vt:lpstr>Z_2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2023-10-26T18:09:05Z</dcterms:created>
  <dcterms:modified xsi:type="dcterms:W3CDTF">2023-10-26T18:36:39Z</dcterms:modified>
</cp:coreProperties>
</file>