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13_ncr:1_{F5A358C3-4245-4D10-AA71-5E96347221DD}" xr6:coauthVersionLast="47" xr6:coauthVersionMax="47" xr10:uidLastSave="{00000000-0000-0000-0000-000000000000}"/>
  <bookViews>
    <workbookView xWindow="80" yWindow="3320" windowWidth="16580" windowHeight="9260" activeTab="1" xr2:uid="{DB6A20BA-E81C-4707-A25E-C90689CF553D}"/>
  </bookViews>
  <sheets>
    <sheet name="black" sheetId="1" r:id="rId1"/>
    <sheet name="bsm" sheetId="2" r:id="rId2"/>
  </sheets>
  <definedNames>
    <definedName name="f">black!$C$2</definedName>
    <definedName name="h" localSheetId="1">bsm!$D$6</definedName>
    <definedName name="h">black!$D$4</definedName>
    <definedName name="k" localSheetId="1">bsm!$C$5</definedName>
    <definedName name="k">black!$C$4</definedName>
    <definedName name="r_">bsm!$C$2</definedName>
    <definedName name="s">black!$C$3</definedName>
    <definedName name="S0">bsm!$C$3</definedName>
    <definedName name="sigma">bsm!$C$4</definedName>
    <definedName name="t">bsm!$C$6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D8" i="2"/>
  <c r="C4" i="1"/>
  <c r="C2" i="1"/>
  <c r="C8" i="2" a="1"/>
  <c r="C7" i="2" a="1"/>
  <c r="E7" i="2" a="1"/>
  <c r="D7" i="2" a="1"/>
  <c r="C5" i="1" a="1"/>
  <c r="C6" i="1" a="1"/>
  <c r="E5" i="1" a="1"/>
  <c r="E7" i="2" l="1"/>
  <c r="D7" i="2"/>
  <c r="C8" i="2"/>
  <c r="C7" i="2"/>
  <c r="E5" i="1"/>
  <c r="C5" i="1"/>
  <c r="C6" i="1"/>
  <c r="D5" i="1" a="1"/>
  <c r="D5" i="1" l="1"/>
  <c r="D6" i="1" s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<sst xmlns="http://schemas.openxmlformats.org/spreadsheetml/2006/main" count="15" uniqueCount="11">
  <si>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f</t>
  </si>
  <si>
    <t>s</t>
  </si>
  <si>
    <t>k</t>
  </si>
  <si>
    <t>value</t>
  </si>
  <si>
    <t>delta</t>
  </si>
  <si>
    <t>h</t>
  </si>
  <si>
    <t>r</t>
  </si>
  <si>
    <t>S0</t>
  </si>
  <si>
    <t>sigma</t>
  </si>
  <si>
    <t>t</t>
  </si>
  <si>
    <t>PUT IN TEST FOR BSM.PUT.DELTA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</si>
</sst>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0EE6-31BB-4810-B440-8CB6E240125B}">
  <dimension ref="B2:E6"/>
  <sheetViews>
    <sheetView workbookViewId="0">
      <selection activeCell="E6" sqref="E6"/>
    </sheetView>
  </sheetViews>
  <sheetFormatPr defaultRowHeight="18.5" x14ac:dyDescent="0.45"/>
  <cols>
    <col min="1" max="1" width="3.5703125" customWidth="1"/>
    <col min="4" max="4" width="9.7109375" bestFit="1" customWidth="1"/>
    <col min="5" max="5" width="11.5703125" bestFit="1" customWidth="1"/>
  </cols>
  <sheetData>
    <row r="2" spans="2:5" x14ac:dyDescent="0.45">
      <c r="B2" s="1" t="s">
        <v>0</v>
      </c>
      <c r="C2">
        <f ca="1">100+10*RAND()</f>
        <v>105.15623058124162</v>
      </c>
    </row>
    <row r="3" spans="2:5" x14ac:dyDescent="0.45">
      <c r="B3" s="1" t="s">
        <v>1</v>
      </c>
      <c r="C3">
        <v>0.1</v>
      </c>
    </row>
    <row r="4" spans="2:5" x14ac:dyDescent="0.45">
      <c r="B4" s="1" t="s">
        <v>2</v>
      </c>
      <c r="C4">
        <f ca="1">100-10*RAND()</f>
        <v>95.718020097852929</v>
      </c>
      <c r="D4">
        <v>1E-4</v>
      </c>
      <c r="E4" t="s">
        <v>5</v>
      </c>
    </row>
    <row r="5" spans="2:5" x14ac:dyDescent="0.45">
      <c r="B5" s="1" t="s">
        <v>3</v>
      </c>
      <c r="C5" cm="1">
        <f t="array" aca="1" ref="C5" ca="1">_xll.BLACK.PUT.VALUE(f, s, k)</f>
        <v>0.93439983251507641</v>
      </c>
      <c r="D5" cm="1">
        <f t="array" aca="1" ref="D5" ca="1">_xll.BLACK.PUT.VALUE(f + h, s, k)</f>
        <v>0.9343837338396952</v>
      </c>
      <c r="E5" cm="1">
        <f t="array" aca="1" ref="E5" ca="1">_xll.BLACK.PUT.VALUE(f - h, s, k)</f>
        <v>0.93441593142277313</v>
      </c>
    </row>
    <row r="6" spans="2:5" x14ac:dyDescent="0.45">
      <c r="B6" s="1" t="s">
        <v>4</v>
      </c>
      <c r="C6" cm="1">
        <f t="array" aca="1" ref="C6" ca="1">_xll.BLACK.PUT.DELTA(f, s, k)</f>
        <v>-0.1609879153622735</v>
      </c>
      <c r="D6">
        <f ca="1">(D5-E5)/(2*h)</f>
        <v>-0.16098791538965429</v>
      </c>
      <c r="E6">
        <f ca="1">(C6-D6)/C6</f>
        <v>-1.7007979770702462E-10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F7B8-4DCF-4EEC-B195-792892982393}">
  <dimension ref="B2:E8"/>
  <sheetViews>
    <sheetView tabSelected="1" workbookViewId="0">
      <selection activeCell="G11" sqref="G11"/>
    </sheetView>
  </sheetViews>
  <sheetFormatPr defaultRowHeight="18.5" x14ac:dyDescent="0.45"/>
  <cols>
    <col min="1" max="1" width="3.5703125" customWidth="1"/>
    <col min="5" max="5" width="12.140625" bestFit="1" customWidth="1"/>
  </cols>
  <sheetData>
    <row r="2" spans="2:5" x14ac:dyDescent="0.45">
      <c r="B2" s="1" t="s">
        <v>6</v>
      </c>
      <c r="C2">
        <v>0.02</v>
      </c>
    </row>
    <row r="3" spans="2:5" x14ac:dyDescent="0.45">
      <c r="B3" s="1" t="s">
        <v>7</v>
      </c>
      <c r="C3">
        <v>100</v>
      </c>
    </row>
    <row r="4" spans="2:5" x14ac:dyDescent="0.45">
      <c r="B4" s="1" t="s">
        <v>8</v>
      </c>
      <c r="C4">
        <v>0.2</v>
      </c>
    </row>
    <row r="5" spans="2:5" x14ac:dyDescent="0.45">
      <c r="B5" s="1" t="s">
        <v>2</v>
      </c>
      <c r="C5">
        <v>100</v>
      </c>
      <c r="D5" s="2" t="s">
        <v>10</v>
      </c>
    </row>
    <row r="6" spans="2:5" x14ac:dyDescent="0.45">
      <c r="B6" s="1" t="s">
        <v>9</v>
      </c>
      <c r="C6">
        <v>0.25</v>
      </c>
      <c r="D6" s="3">
        <v>1.0000000000000001E-5</v>
      </c>
      <c r="E6" s="4" t="s">
        <v>5</v>
      </c>
    </row>
    <row r="7" spans="2:5" x14ac:dyDescent="0.45">
      <c r="B7" s="1" t="s">
        <v>3</v>
      </c>
      <c r="C7" cm="1">
        <f t="array" ref="C7">_xll.BSM.PUT.VALUE(r_, S0, sigma, k, t)</f>
        <v>3.7334076873370154</v>
      </c>
      <c r="D7" s="5" cm="1">
        <f t="array" ref="D7">_xll.BSM.PUT.VALUE(r_, S0 + h, sigma, k, t)</f>
        <v>3.733403085617379</v>
      </c>
      <c r="E7" s="5" cm="1">
        <f t="array" ref="E7">_xll.BSM.PUT.VALUE(r_, S0 - h, sigma, k, t)</f>
        <v>3.7334122890606318</v>
      </c>
    </row>
    <row r="8" spans="2:5" x14ac:dyDescent="0.45">
      <c r="B8" s="1" t="s">
        <v>4</v>
      </c>
      <c r="C8" cm="1">
        <f t="array" ref="C8">_xll.BSM.PUT.DELTA(r_, S0, sigma, k, t)</f>
        <v>-0.46017216272297151</v>
      </c>
      <c r="D8" s="6">
        <f>(D7-E7)/(2*h)</f>
        <v>-0.46017216264182531</v>
      </c>
      <c r="E8" s="7">
        <f>D8-C8</f>
        <v>8.1146200869852692E-11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black</vt:lpstr>
      <vt:lpstr>bsm</vt:lpstr>
      <vt:lpstr>f</vt:lpstr>
      <vt:lpstr>bsm!h</vt:lpstr>
      <vt:lpstr>h</vt:lpstr>
      <vt:lpstr>bsm!k</vt:lpstr>
      <vt:lpstr>k</vt:lpstr>
      <vt:lpstr>r_</vt:lpstr>
      <vt:lpstr>s</vt:lpstr>
      <vt:lpstr>S0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2023-10-14T22:02:29Z</dcterms:created>
  <dcterms:modified xsi:type="dcterms:W3CDTF">2023-10-19T18:28:40Z</dcterms:modified>
</cp:coreProperties>
</file>