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defaultThemeVersion="124226"/>
  <mc:AlternateContent xmlns:mc="http://schemas.openxmlformats.org/markup-compatibility/2006">
    <mc:Choice Requires="x15">
      <x15ac:absPath xmlns:x15ac="http://schemas.microsoft.com/office/spreadsheetml/2010/11/ac" url="https://d.docs.live.net/6f98a39b65bc789d/Desktop/Important Docs/Work Stuff/Contracting AI stuff/"/>
    </mc:Choice>
  </mc:AlternateContent>
  <xr:revisionPtr revIDLastSave="1561" documentId="8_{2B38F7FA-1D96-4634-9053-B05198DF7578}" xr6:coauthVersionLast="47" xr6:coauthVersionMax="47" xr10:uidLastSave="{2EDB880C-143E-4299-8FA9-6A32B1F149CA}"/>
  <bookViews>
    <workbookView xWindow="-80" yWindow="0" windowWidth="26193" windowHeight="13760" tabRatio="812" activeTab="1" xr2:uid="{00000000-000D-0000-FFFF-FFFF00000000}"/>
  </bookViews>
  <sheets>
    <sheet name="To do list" sheetId="11" r:id="rId1"/>
    <sheet name="Contract Action Questions" sheetId="1" r:id="rId2"/>
    <sheet name="Thresholds" sheetId="9" r:id="rId3"/>
    <sheet name="Applicable Thresholds" sheetId="10" r:id="rId4"/>
    <sheet name="Options Sheet" sheetId="2" state="hidden" r:id="rId5"/>
    <sheet name="Options Sheet DONT APPLY" sheetId="12" state="hidden" r:id="rId6"/>
    <sheet name="Comment Compute" sheetId="3" state="hidden" r:id="rId7"/>
    <sheet name="Unique Compute" sheetId="4" state="hidden" r:id="rId8"/>
    <sheet name="Split and Transpose Compute" sheetId="5" state="hidden" r:id="rId9"/>
    <sheet name="Applicable Checklist Items" sheetId="8" r:id="rId10"/>
    <sheet name="Comment Definition" sheetId="6" r:id="rId11"/>
  </sheets>
  <externalReferences>
    <externalReference r:id="rId12"/>
  </externalReferences>
  <definedNames>
    <definedName name="_xlnm._FilterDatabase" localSheetId="2" hidden="1">Thresholds!$A$2:$C$58</definedName>
    <definedName name="Z_47CB151A_DC89_44C1_B131_BA03D9CF0FD6_.wvu.FilterData" localSheetId="2" hidden="1">Thresholds!$A$2:$C$58</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9" i="3" l="1"/>
  <c r="C38" i="3"/>
  <c r="C37" i="3"/>
  <c r="C36" i="3"/>
  <c r="C35" i="3"/>
  <c r="C34" i="3"/>
  <c r="C33" i="3"/>
  <c r="C32" i="3"/>
  <c r="C31" i="3"/>
  <c r="C30" i="3"/>
  <c r="C29" i="3"/>
  <c r="C28" i="3"/>
  <c r="C27" i="3"/>
  <c r="C26" i="3"/>
  <c r="C25" i="3"/>
  <c r="C24" i="3"/>
  <c r="C22" i="3"/>
  <c r="C21" i="3"/>
  <c r="C20" i="3"/>
  <c r="A39" i="3"/>
  <c r="B39" i="3"/>
  <c r="A34" i="3"/>
  <c r="B34" i="3"/>
  <c r="A35" i="3"/>
  <c r="B35" i="3"/>
  <c r="A36" i="3"/>
  <c r="B36" i="3"/>
  <c r="A37" i="3"/>
  <c r="B37" i="3"/>
  <c r="A38" i="3"/>
  <c r="B38" i="3"/>
  <c r="A21" i="3"/>
  <c r="B21" i="3"/>
  <c r="A22" i="3"/>
  <c r="B22" i="3"/>
  <c r="A23" i="3"/>
  <c r="B23" i="3"/>
  <c r="A24" i="3"/>
  <c r="B24" i="3"/>
  <c r="A25" i="3"/>
  <c r="B25" i="3"/>
  <c r="A26" i="3"/>
  <c r="B26" i="3"/>
  <c r="A27" i="3"/>
  <c r="B27" i="3"/>
  <c r="A28" i="3"/>
  <c r="B28" i="3"/>
  <c r="A29" i="3"/>
  <c r="B29" i="3"/>
  <c r="A30" i="3"/>
  <c r="B30" i="3"/>
  <c r="A31" i="3"/>
  <c r="B31" i="3"/>
  <c r="A32" i="3"/>
  <c r="B32" i="3"/>
  <c r="A33" i="3"/>
  <c r="B33" i="3"/>
  <c r="E23" i="9"/>
  <c r="E25" i="9"/>
  <c r="E26" i="9"/>
  <c r="E36" i="9"/>
  <c r="E38" i="9"/>
  <c r="E39" i="9"/>
  <c r="E42" i="9"/>
  <c r="E44" i="9"/>
  <c r="E45" i="9"/>
  <c r="E46" i="9"/>
  <c r="E47" i="9"/>
  <c r="E48" i="9"/>
  <c r="E52" i="9"/>
  <c r="E53" i="9"/>
  <c r="E54" i="9"/>
  <c r="E55" i="9"/>
  <c r="E57" i="9"/>
  <c r="E56" i="9"/>
  <c r="E59" i="9"/>
  <c r="E62" i="9"/>
  <c r="E61" i="9"/>
  <c r="E22" i="9"/>
  <c r="E27" i="9"/>
  <c r="E28" i="9"/>
  <c r="E40" i="9"/>
  <c r="E49" i="9"/>
  <c r="E41" i="9"/>
  <c r="E34" i="9"/>
  <c r="E31" i="9"/>
  <c r="E21" i="9"/>
  <c r="E16" i="9"/>
  <c r="E35" i="9"/>
  <c r="E51" i="9"/>
  <c r="E50" i="9"/>
  <c r="E43" i="9"/>
  <c r="E33" i="9"/>
  <c r="E32" i="9"/>
  <c r="E29" i="9"/>
  <c r="E10" i="9"/>
  <c r="E12" i="9"/>
  <c r="E13" i="9"/>
  <c r="E14" i="9"/>
  <c r="E4" i="9"/>
  <c r="E5" i="9"/>
  <c r="E6" i="9"/>
  <c r="E7" i="9"/>
  <c r="E8" i="9"/>
  <c r="E9" i="9"/>
  <c r="E3" i="9"/>
  <c r="B703" i="8"/>
  <c r="B704" i="8"/>
  <c r="B705" i="8"/>
  <c r="B706" i="8"/>
  <c r="B707" i="8"/>
  <c r="B708" i="8"/>
  <c r="B709" i="8"/>
  <c r="B710" i="8"/>
  <c r="B711" i="8"/>
  <c r="B712" i="8"/>
  <c r="B713" i="8"/>
  <c r="B714" i="8"/>
  <c r="B715" i="8"/>
  <c r="B716" i="8"/>
  <c r="B717" i="8"/>
  <c r="B718" i="8"/>
  <c r="B719" i="8"/>
  <c r="B720" i="8"/>
  <c r="B721" i="8"/>
  <c r="B722" i="8"/>
  <c r="B723" i="8"/>
  <c r="B724" i="8"/>
  <c r="B725" i="8"/>
  <c r="B726" i="8"/>
  <c r="B727" i="8"/>
  <c r="B728" i="8"/>
  <c r="B729" i="8"/>
  <c r="B730" i="8"/>
  <c r="B731" i="8"/>
  <c r="B732" i="8"/>
  <c r="B733" i="8"/>
  <c r="B734" i="8"/>
  <c r="B735" i="8"/>
  <c r="B736" i="8"/>
  <c r="B737" i="8"/>
  <c r="B738" i="8"/>
  <c r="B739" i="8"/>
  <c r="B740" i="8"/>
  <c r="B741" i="8"/>
  <c r="B742" i="8"/>
  <c r="B743" i="8"/>
  <c r="B744" i="8"/>
  <c r="B745" i="8"/>
  <c r="B746" i="8"/>
  <c r="B747" i="8"/>
  <c r="B748" i="8"/>
  <c r="B749" i="8"/>
  <c r="A703" i="8"/>
  <c r="A704" i="8"/>
  <c r="A705" i="8"/>
  <c r="A706" i="8"/>
  <c r="A707" i="8"/>
  <c r="A708" i="8"/>
  <c r="A709" i="8"/>
  <c r="A710" i="8"/>
  <c r="A711" i="8"/>
  <c r="A712" i="8"/>
  <c r="A713" i="8"/>
  <c r="A714" i="8"/>
  <c r="A715" i="8"/>
  <c r="A716" i="8"/>
  <c r="A717" i="8"/>
  <c r="A718" i="8"/>
  <c r="A719" i="8"/>
  <c r="A720" i="8"/>
  <c r="A721" i="8"/>
  <c r="A722" i="8"/>
  <c r="A723" i="8"/>
  <c r="A724" i="8"/>
  <c r="A725" i="8"/>
  <c r="A726" i="8"/>
  <c r="A727" i="8"/>
  <c r="A728" i="8"/>
  <c r="A729" i="8"/>
  <c r="A730" i="8"/>
  <c r="A731" i="8"/>
  <c r="A732" i="8"/>
  <c r="A733" i="8"/>
  <c r="A734" i="8"/>
  <c r="A735" i="8"/>
  <c r="A736" i="8"/>
  <c r="A737" i="8"/>
  <c r="A738" i="8"/>
  <c r="A739" i="8"/>
  <c r="A740" i="8"/>
  <c r="A741" i="8"/>
  <c r="A742" i="8"/>
  <c r="A743" i="8"/>
  <c r="A744" i="8"/>
  <c r="A745" i="8"/>
  <c r="A746" i="8"/>
  <c r="A747" i="8"/>
  <c r="A748" i="8"/>
  <c r="A749" i="8"/>
  <c r="C11" i="3"/>
  <c r="C12" i="3"/>
  <c r="C13" i="3"/>
  <c r="C14" i="3"/>
  <c r="C15" i="3"/>
  <c r="C16" i="3"/>
  <c r="C17" i="3"/>
  <c r="C18" i="3"/>
  <c r="C19" i="3"/>
  <c r="C4" i="3"/>
  <c r="C5" i="3"/>
  <c r="C6" i="3"/>
  <c r="C7" i="3"/>
  <c r="C9" i="3"/>
  <c r="C10" i="3"/>
  <c r="C3" i="3"/>
  <c r="D2" i="3"/>
  <c r="E2" i="3"/>
  <c r="F2" i="3"/>
  <c r="G2" i="3"/>
  <c r="H2" i="3"/>
  <c r="I2" i="3"/>
  <c r="J2" i="3"/>
  <c r="K2" i="3"/>
  <c r="L2" i="3"/>
  <c r="M2" i="3"/>
  <c r="E3" i="3"/>
  <c r="F3" i="3"/>
  <c r="G3" i="3"/>
  <c r="H3" i="3"/>
  <c r="I3" i="3"/>
  <c r="J3" i="3"/>
  <c r="K3" i="3"/>
  <c r="L3" i="3"/>
  <c r="M3" i="3"/>
  <c r="N3" i="3"/>
  <c r="O3" i="3"/>
  <c r="P3" i="3"/>
  <c r="Q3" i="3"/>
  <c r="R3" i="3"/>
  <c r="S3" i="3"/>
  <c r="T3" i="3"/>
  <c r="U3" i="3"/>
  <c r="V3" i="3"/>
  <c r="W3" i="3"/>
  <c r="X3" i="3"/>
  <c r="Y3" i="3"/>
  <c r="A4" i="3"/>
  <c r="B4" i="3"/>
  <c r="A5" i="3"/>
  <c r="B5" i="3"/>
  <c r="A6" i="3"/>
  <c r="B6" i="3"/>
  <c r="A7" i="3"/>
  <c r="B7" i="3"/>
  <c r="A8" i="3"/>
  <c r="B8" i="3"/>
  <c r="A9" i="3"/>
  <c r="B9" i="3"/>
  <c r="A10" i="3"/>
  <c r="B10" i="3"/>
  <c r="A11" i="3"/>
  <c r="B11" i="3"/>
  <c r="A12" i="3"/>
  <c r="B12" i="3"/>
  <c r="A13" i="3"/>
  <c r="B13" i="3"/>
  <c r="A14" i="3"/>
  <c r="B14" i="3"/>
  <c r="A15" i="3"/>
  <c r="B15" i="3"/>
  <c r="A16" i="3"/>
  <c r="B16" i="3"/>
  <c r="A17" i="3"/>
  <c r="B17" i="3"/>
  <c r="A18" i="3"/>
  <c r="B18" i="3"/>
  <c r="A19" i="3"/>
  <c r="B19" i="3"/>
  <c r="A20" i="3"/>
  <c r="B20" i="3"/>
  <c r="A3" i="3"/>
  <c r="B3" i="3"/>
  <c r="A2" i="10" l="1" a="1"/>
  <c r="A2" i="10" s="1"/>
  <c r="A1" i="4" a="1"/>
  <c r="A1" i="4" s="1"/>
  <c r="A1" i="5" s="1"/>
  <c r="A2" i="5" s="1" a="1"/>
  <c r="A2" i="5" s="1"/>
  <c r="A3" i="5" s="1" a="1"/>
  <c r="B82" i="5" l="1"/>
  <c r="B80" i="8" s="1"/>
  <c r="A14" i="8"/>
  <c r="A34" i="8"/>
  <c r="A54" i="8"/>
  <c r="A74" i="8"/>
  <c r="A94" i="8"/>
  <c r="A114" i="8"/>
  <c r="A134" i="8"/>
  <c r="A154" i="8"/>
  <c r="A174" i="8"/>
  <c r="A194" i="8"/>
  <c r="A215" i="8"/>
  <c r="A235" i="8"/>
  <c r="A255" i="8"/>
  <c r="A275" i="8"/>
  <c r="A295" i="8"/>
  <c r="A315" i="8"/>
  <c r="A335" i="8"/>
  <c r="A355" i="8"/>
  <c r="A375" i="8"/>
  <c r="A395" i="8"/>
  <c r="A415" i="8"/>
  <c r="A435" i="8"/>
  <c r="A455" i="8"/>
  <c r="A475" i="8"/>
  <c r="A495" i="8"/>
  <c r="A515" i="8"/>
  <c r="A535" i="8"/>
  <c r="A555" i="8"/>
  <c r="A575" i="8"/>
  <c r="A595" i="8"/>
  <c r="A615" i="8"/>
  <c r="A635" i="8"/>
  <c r="A655" i="8"/>
  <c r="A675" i="8"/>
  <c r="A695" i="8"/>
  <c r="A5" i="8"/>
  <c r="A25" i="8"/>
  <c r="A45" i="8"/>
  <c r="A65" i="8"/>
  <c r="A85" i="8"/>
  <c r="A105" i="8"/>
  <c r="A125" i="8"/>
  <c r="A145" i="8"/>
  <c r="A165" i="8"/>
  <c r="A185" i="8"/>
  <c r="A206" i="8"/>
  <c r="A226" i="8"/>
  <c r="A246" i="8"/>
  <c r="A266" i="8"/>
  <c r="A286" i="8"/>
  <c r="A306" i="8"/>
  <c r="A326" i="8"/>
  <c r="A346" i="8"/>
  <c r="A366" i="8"/>
  <c r="A386" i="8"/>
  <c r="A406" i="8"/>
  <c r="A426" i="8"/>
  <c r="A446" i="8"/>
  <c r="A466" i="8"/>
  <c r="A486" i="8"/>
  <c r="A506" i="8"/>
  <c r="A526" i="8"/>
  <c r="A546" i="8"/>
  <c r="A566" i="8"/>
  <c r="A586" i="8"/>
  <c r="A606" i="8"/>
  <c r="A626" i="8"/>
  <c r="A646" i="8"/>
  <c r="A666" i="8"/>
  <c r="A686" i="8"/>
  <c r="A6" i="8"/>
  <c r="A26" i="8"/>
  <c r="A46" i="8"/>
  <c r="A66" i="8"/>
  <c r="A86" i="8"/>
  <c r="A106" i="8"/>
  <c r="A126" i="8"/>
  <c r="A146" i="8"/>
  <c r="A166" i="8"/>
  <c r="A186" i="8"/>
  <c r="A207" i="8"/>
  <c r="A227" i="8"/>
  <c r="A247" i="8"/>
  <c r="A267" i="8"/>
  <c r="A287" i="8"/>
  <c r="A307" i="8"/>
  <c r="A327" i="8"/>
  <c r="A347" i="8"/>
  <c r="A367" i="8"/>
  <c r="A387" i="8"/>
  <c r="A407" i="8"/>
  <c r="A427" i="8"/>
  <c r="A447" i="8"/>
  <c r="A467" i="8"/>
  <c r="A487" i="8"/>
  <c r="A507" i="8"/>
  <c r="A527" i="8"/>
  <c r="A547" i="8"/>
  <c r="A567" i="8"/>
  <c r="A587" i="8"/>
  <c r="A607" i="8"/>
  <c r="A627" i="8"/>
  <c r="A647" i="8"/>
  <c r="A7" i="8"/>
  <c r="A27" i="8"/>
  <c r="A47" i="8"/>
  <c r="A67" i="8"/>
  <c r="A87" i="8"/>
  <c r="A107" i="8"/>
  <c r="A127" i="8"/>
  <c r="A147" i="8"/>
  <c r="A167" i="8"/>
  <c r="A187" i="8"/>
  <c r="A208" i="8"/>
  <c r="A228" i="8"/>
  <c r="A248" i="8"/>
  <c r="A268" i="8"/>
  <c r="A288" i="8"/>
  <c r="A308" i="8"/>
  <c r="A328" i="8"/>
  <c r="A348" i="8"/>
  <c r="A368" i="8"/>
  <c r="A388" i="8"/>
  <c r="A408" i="8"/>
  <c r="A428" i="8"/>
  <c r="A448" i="8"/>
  <c r="A468" i="8"/>
  <c r="A488" i="8"/>
  <c r="A508" i="8"/>
  <c r="A528" i="8"/>
  <c r="A548" i="8"/>
  <c r="A568" i="8"/>
  <c r="A588" i="8"/>
  <c r="A608" i="8"/>
  <c r="A628" i="8"/>
  <c r="A648" i="8"/>
  <c r="A668" i="8"/>
  <c r="A688" i="8"/>
  <c r="A8" i="8"/>
  <c r="A28" i="8"/>
  <c r="A48" i="8"/>
  <c r="A68" i="8"/>
  <c r="A88" i="8"/>
  <c r="A108" i="8"/>
  <c r="A128" i="8"/>
  <c r="A148" i="8"/>
  <c r="A168" i="8"/>
  <c r="A188" i="8"/>
  <c r="A209" i="8"/>
  <c r="A229" i="8"/>
  <c r="A249" i="8"/>
  <c r="A269" i="8"/>
  <c r="A289" i="8"/>
  <c r="A309" i="8"/>
  <c r="A329" i="8"/>
  <c r="A349" i="8"/>
  <c r="A369" i="8"/>
  <c r="A389" i="8"/>
  <c r="A409" i="8"/>
  <c r="A429" i="8"/>
  <c r="A449" i="8"/>
  <c r="A469" i="8"/>
  <c r="A489" i="8"/>
  <c r="A509" i="8"/>
  <c r="A529" i="8"/>
  <c r="A549" i="8"/>
  <c r="A569" i="8"/>
  <c r="A589" i="8"/>
  <c r="A609" i="8"/>
  <c r="A629" i="8"/>
  <c r="A649" i="8"/>
  <c r="A669" i="8"/>
  <c r="A689" i="8"/>
  <c r="A9" i="8"/>
  <c r="A29" i="8"/>
  <c r="A49" i="8"/>
  <c r="A69" i="8"/>
  <c r="A89" i="8"/>
  <c r="A109" i="8"/>
  <c r="A129" i="8"/>
  <c r="A149" i="8"/>
  <c r="A169" i="8"/>
  <c r="A189" i="8"/>
  <c r="A210" i="8"/>
  <c r="A230" i="8"/>
  <c r="A250" i="8"/>
  <c r="A270" i="8"/>
  <c r="A290" i="8"/>
  <c r="A310" i="8"/>
  <c r="A330" i="8"/>
  <c r="A350" i="8"/>
  <c r="A370" i="8"/>
  <c r="A390" i="8"/>
  <c r="A410" i="8"/>
  <c r="A430" i="8"/>
  <c r="A450" i="8"/>
  <c r="A470" i="8"/>
  <c r="A490" i="8"/>
  <c r="A510" i="8"/>
  <c r="A530" i="8"/>
  <c r="A550" i="8"/>
  <c r="A570" i="8"/>
  <c r="A590" i="8"/>
  <c r="A610" i="8"/>
  <c r="A630" i="8"/>
  <c r="A650" i="8"/>
  <c r="A670" i="8"/>
  <c r="A690" i="8"/>
  <c r="A203" i="8"/>
  <c r="A10" i="8"/>
  <c r="A30" i="8"/>
  <c r="A50" i="8"/>
  <c r="A70" i="8"/>
  <c r="A90" i="8"/>
  <c r="A110" i="8"/>
  <c r="A130" i="8"/>
  <c r="A150" i="8"/>
  <c r="A170" i="8"/>
  <c r="A190" i="8"/>
  <c r="A211" i="8"/>
  <c r="A231" i="8"/>
  <c r="A251" i="8"/>
  <c r="A271" i="8"/>
  <c r="A291" i="8"/>
  <c r="A311" i="8"/>
  <c r="A331" i="8"/>
  <c r="A351" i="8"/>
  <c r="A371" i="8"/>
  <c r="A391" i="8"/>
  <c r="A411" i="8"/>
  <c r="A431" i="8"/>
  <c r="A451" i="8"/>
  <c r="A471" i="8"/>
  <c r="A491" i="8"/>
  <c r="A511" i="8"/>
  <c r="A531" i="8"/>
  <c r="A551" i="8"/>
  <c r="A571" i="8"/>
  <c r="A591" i="8"/>
  <c r="A611" i="8"/>
  <c r="A631" i="8"/>
  <c r="A651" i="8"/>
  <c r="A671" i="8"/>
  <c r="A691" i="8"/>
  <c r="A11" i="8"/>
  <c r="A31" i="8"/>
  <c r="A51" i="8"/>
  <c r="A71" i="8"/>
  <c r="A91" i="8"/>
  <c r="A111" i="8"/>
  <c r="A131" i="8"/>
  <c r="A151" i="8"/>
  <c r="A171" i="8"/>
  <c r="A191" i="8"/>
  <c r="A212" i="8"/>
  <c r="A232" i="8"/>
  <c r="A252" i="8"/>
  <c r="A272" i="8"/>
  <c r="A292" i="8"/>
  <c r="A312" i="8"/>
  <c r="A332" i="8"/>
  <c r="A352" i="8"/>
  <c r="A372" i="8"/>
  <c r="A392" i="8"/>
  <c r="A412" i="8"/>
  <c r="A432" i="8"/>
  <c r="A452" i="8"/>
  <c r="A472" i="8"/>
  <c r="A492" i="8"/>
  <c r="A512" i="8"/>
  <c r="A532" i="8"/>
  <c r="A552" i="8"/>
  <c r="A572" i="8"/>
  <c r="A592" i="8"/>
  <c r="A612" i="8"/>
  <c r="A632" i="8"/>
  <c r="A652" i="8"/>
  <c r="A672" i="8"/>
  <c r="A692" i="8"/>
  <c r="A21" i="8"/>
  <c r="A57" i="8"/>
  <c r="A92" i="8"/>
  <c r="A121" i="8"/>
  <c r="A157" i="8"/>
  <c r="A192" i="8"/>
  <c r="A222" i="8"/>
  <c r="A258" i="8"/>
  <c r="A293" i="8"/>
  <c r="A322" i="8"/>
  <c r="A358" i="8"/>
  <c r="A393" i="8"/>
  <c r="A422" i="8"/>
  <c r="A458" i="8"/>
  <c r="A493" i="8"/>
  <c r="A522" i="8"/>
  <c r="A558" i="8"/>
  <c r="A593" i="8"/>
  <c r="A622" i="8"/>
  <c r="A658" i="8"/>
  <c r="A685" i="8"/>
  <c r="A22" i="8"/>
  <c r="A58" i="8"/>
  <c r="A93" i="8"/>
  <c r="A122" i="8"/>
  <c r="A158" i="8"/>
  <c r="A193" i="8"/>
  <c r="A223" i="8"/>
  <c r="A259" i="8"/>
  <c r="A294" i="8"/>
  <c r="A323" i="8"/>
  <c r="A359" i="8"/>
  <c r="A394" i="8"/>
  <c r="A423" i="8"/>
  <c r="A459" i="8"/>
  <c r="A494" i="8"/>
  <c r="A523" i="8"/>
  <c r="A559" i="8"/>
  <c r="A594" i="8"/>
  <c r="A623" i="8"/>
  <c r="A659" i="8"/>
  <c r="A687" i="8"/>
  <c r="A23" i="8"/>
  <c r="A59" i="8"/>
  <c r="A95" i="8"/>
  <c r="A123" i="8"/>
  <c r="A159" i="8"/>
  <c r="A195" i="8"/>
  <c r="A224" i="8"/>
  <c r="A260" i="8"/>
  <c r="A296" i="8"/>
  <c r="A324" i="8"/>
  <c r="A360" i="8"/>
  <c r="A396" i="8"/>
  <c r="A424" i="8"/>
  <c r="A460" i="8"/>
  <c r="A496" i="8"/>
  <c r="A524" i="8"/>
  <c r="A560" i="8"/>
  <c r="A624" i="8"/>
  <c r="A660" i="8"/>
  <c r="A693" i="8"/>
  <c r="A60" i="8"/>
  <c r="A96" i="8"/>
  <c r="A160" i="8"/>
  <c r="A196" i="8"/>
  <c r="A261" i="8"/>
  <c r="A325" i="8"/>
  <c r="A397" i="8"/>
  <c r="A461" i="8"/>
  <c r="A525" i="8"/>
  <c r="A597" i="8"/>
  <c r="A625" i="8"/>
  <c r="A694" i="8"/>
  <c r="A433" i="8"/>
  <c r="A434" i="8"/>
  <c r="A99" i="8"/>
  <c r="A336" i="8"/>
  <c r="A600" i="8"/>
  <c r="A36" i="8"/>
  <c r="A301" i="8"/>
  <c r="A601" i="8"/>
  <c r="A596" i="8"/>
  <c r="A24" i="8"/>
  <c r="A124" i="8"/>
  <c r="A225" i="8"/>
  <c r="A297" i="8"/>
  <c r="A361" i="8"/>
  <c r="A425" i="8"/>
  <c r="A497" i="8"/>
  <c r="A561" i="8"/>
  <c r="A661" i="8"/>
  <c r="A61" i="8"/>
  <c r="A501" i="8"/>
  <c r="A32" i="8"/>
  <c r="A97" i="8"/>
  <c r="A298" i="8"/>
  <c r="A562" i="8"/>
  <c r="A33" i="8"/>
  <c r="A62" i="8"/>
  <c r="A98" i="8"/>
  <c r="A133" i="8"/>
  <c r="A162" i="8"/>
  <c r="A198" i="8"/>
  <c r="A234" i="8"/>
  <c r="A263" i="8"/>
  <c r="A299" i="8"/>
  <c r="A334" i="8"/>
  <c r="A363" i="8"/>
  <c r="A663" i="8"/>
  <c r="A564" i="8"/>
  <c r="A37" i="8"/>
  <c r="A72" i="8"/>
  <c r="A101" i="8"/>
  <c r="A137" i="8"/>
  <c r="A172" i="8"/>
  <c r="A201" i="8"/>
  <c r="A238" i="8"/>
  <c r="A273" i="8"/>
  <c r="A302" i="8"/>
  <c r="A338" i="8"/>
  <c r="A373" i="8"/>
  <c r="A402" i="8"/>
  <c r="A438" i="8"/>
  <c r="A473" i="8"/>
  <c r="A502" i="8"/>
  <c r="A538" i="8"/>
  <c r="A573" i="8"/>
  <c r="A602" i="8"/>
  <c r="A638" i="8"/>
  <c r="A667" i="8"/>
  <c r="A700" i="8"/>
  <c r="A604" i="8"/>
  <c r="A81" i="8"/>
  <c r="A253" i="8"/>
  <c r="A418" i="8"/>
  <c r="A482" i="8"/>
  <c r="A582" i="8"/>
  <c r="A82" i="8"/>
  <c r="A254" i="8"/>
  <c r="A383" i="8"/>
  <c r="A483" i="8"/>
  <c r="A654" i="8"/>
  <c r="A119" i="8"/>
  <c r="A256" i="8"/>
  <c r="A456" i="8"/>
  <c r="A656" i="8"/>
  <c r="A56" i="8"/>
  <c r="A285" i="8"/>
  <c r="A557" i="8"/>
  <c r="A132" i="8"/>
  <c r="A633" i="8"/>
  <c r="A264" i="8"/>
  <c r="A698" i="8"/>
  <c r="A64" i="8"/>
  <c r="A365" i="8"/>
  <c r="A2" i="8"/>
  <c r="A38" i="8"/>
  <c r="A73" i="8"/>
  <c r="A102" i="8"/>
  <c r="A138" i="8"/>
  <c r="A173" i="8"/>
  <c r="A202" i="8"/>
  <c r="A239" i="8"/>
  <c r="A274" i="8"/>
  <c r="A303" i="8"/>
  <c r="A339" i="8"/>
  <c r="A374" i="8"/>
  <c r="A403" i="8"/>
  <c r="A439" i="8"/>
  <c r="A474" i="8"/>
  <c r="A503" i="8"/>
  <c r="A539" i="8"/>
  <c r="A574" i="8"/>
  <c r="A603" i="8"/>
  <c r="A639" i="8"/>
  <c r="A673" i="8"/>
  <c r="A701" i="8"/>
  <c r="A152" i="8"/>
  <c r="A318" i="8"/>
  <c r="A618" i="8"/>
  <c r="A118" i="8"/>
  <c r="A319" i="8"/>
  <c r="A583" i="8"/>
  <c r="A183" i="8"/>
  <c r="A384" i="8"/>
  <c r="A520" i="8"/>
  <c r="A683" i="8"/>
  <c r="A184" i="8"/>
  <c r="A421" i="8"/>
  <c r="A684" i="8"/>
  <c r="A233" i="8"/>
  <c r="A533" i="8"/>
  <c r="A399" i="8"/>
  <c r="A135" i="8"/>
  <c r="A364" i="8"/>
  <c r="A636" i="8"/>
  <c r="A136" i="8"/>
  <c r="A401" i="8"/>
  <c r="A665" i="8"/>
  <c r="A3" i="8"/>
  <c r="A39" i="8"/>
  <c r="A75" i="8"/>
  <c r="A103" i="8"/>
  <c r="A139" i="8"/>
  <c r="A175" i="8"/>
  <c r="A204" i="8"/>
  <c r="A240" i="8"/>
  <c r="A276" i="8"/>
  <c r="A304" i="8"/>
  <c r="A340" i="8"/>
  <c r="A376" i="8"/>
  <c r="A404" i="8"/>
  <c r="A440" i="8"/>
  <c r="A476" i="8"/>
  <c r="A504" i="8"/>
  <c r="A540" i="8"/>
  <c r="A576" i="8"/>
  <c r="A640" i="8"/>
  <c r="A674" i="8"/>
  <c r="A702" i="8"/>
  <c r="A356" i="8"/>
  <c r="A120" i="8"/>
  <c r="A657" i="8"/>
  <c r="A498" i="8"/>
  <c r="A599" i="8"/>
  <c r="A500" i="8"/>
  <c r="A4" i="8"/>
  <c r="A40" i="8"/>
  <c r="A76" i="8"/>
  <c r="A104" i="8"/>
  <c r="A140" i="8"/>
  <c r="A176" i="8"/>
  <c r="A205" i="8"/>
  <c r="A241" i="8"/>
  <c r="A277" i="8"/>
  <c r="A305" i="8"/>
  <c r="A341" i="8"/>
  <c r="A377" i="8"/>
  <c r="A405" i="8"/>
  <c r="A441" i="8"/>
  <c r="A477" i="8"/>
  <c r="A505" i="8"/>
  <c r="A541" i="8"/>
  <c r="A577" i="8"/>
  <c r="A605" i="8"/>
  <c r="A641" i="8"/>
  <c r="A676" i="8"/>
  <c r="A518" i="8"/>
  <c r="A283" i="8"/>
  <c r="A554" i="8"/>
  <c r="A220" i="8"/>
  <c r="A556" i="8"/>
  <c r="A221" i="8"/>
  <c r="A621" i="8"/>
  <c r="A262" i="8"/>
  <c r="A598" i="8"/>
  <c r="A697" i="8"/>
  <c r="A236" i="8"/>
  <c r="A200" i="8"/>
  <c r="A465" i="8"/>
  <c r="A12" i="8"/>
  <c r="A41" i="8"/>
  <c r="A77" i="8"/>
  <c r="A112" i="8"/>
  <c r="A141" i="8"/>
  <c r="A177" i="8"/>
  <c r="A213" i="8"/>
  <c r="A242" i="8"/>
  <c r="A278" i="8"/>
  <c r="A313" i="8"/>
  <c r="A342" i="8"/>
  <c r="A378" i="8"/>
  <c r="A413" i="8"/>
  <c r="A442" i="8"/>
  <c r="A478" i="8"/>
  <c r="A513" i="8"/>
  <c r="A542" i="8"/>
  <c r="A578" i="8"/>
  <c r="A613" i="8"/>
  <c r="A642" i="8"/>
  <c r="A677" i="8"/>
  <c r="A18" i="8"/>
  <c r="A55" i="8"/>
  <c r="A420" i="8"/>
  <c r="A84" i="8"/>
  <c r="A257" i="8"/>
  <c r="A385" i="8"/>
  <c r="A585" i="8"/>
  <c r="A197" i="8"/>
  <c r="A462" i="8"/>
  <c r="A534" i="8"/>
  <c r="A35" i="8"/>
  <c r="A464" i="8"/>
  <c r="A337" i="8"/>
  <c r="A699" i="8"/>
  <c r="A13" i="8"/>
  <c r="A42" i="8"/>
  <c r="A78" i="8"/>
  <c r="A113" i="8"/>
  <c r="A142" i="8"/>
  <c r="A178" i="8"/>
  <c r="A214" i="8"/>
  <c r="A243" i="8"/>
  <c r="A279" i="8"/>
  <c r="A314" i="8"/>
  <c r="A343" i="8"/>
  <c r="A379" i="8"/>
  <c r="A414" i="8"/>
  <c r="A443" i="8"/>
  <c r="A479" i="8"/>
  <c r="A514" i="8"/>
  <c r="A543" i="8"/>
  <c r="A579" i="8"/>
  <c r="A614" i="8"/>
  <c r="A643" i="8"/>
  <c r="A678" i="8"/>
  <c r="A52" i="8"/>
  <c r="A181" i="8"/>
  <c r="A382" i="8"/>
  <c r="A653" i="8"/>
  <c r="A153" i="8"/>
  <c r="A419" i="8"/>
  <c r="A619" i="8"/>
  <c r="A155" i="8"/>
  <c r="A484" i="8"/>
  <c r="A156" i="8"/>
  <c r="A457" i="8"/>
  <c r="A333" i="8"/>
  <c r="A563" i="8"/>
  <c r="A400" i="8"/>
  <c r="A237" i="8"/>
  <c r="A537" i="8"/>
  <c r="A15" i="8"/>
  <c r="A43" i="8"/>
  <c r="A79" i="8"/>
  <c r="A115" i="8"/>
  <c r="A143" i="8"/>
  <c r="A179" i="8"/>
  <c r="A216" i="8"/>
  <c r="A244" i="8"/>
  <c r="A280" i="8"/>
  <c r="A316" i="8"/>
  <c r="A344" i="8"/>
  <c r="A380" i="8"/>
  <c r="A416" i="8"/>
  <c r="A444" i="8"/>
  <c r="A480" i="8"/>
  <c r="A516" i="8"/>
  <c r="A544" i="8"/>
  <c r="A580" i="8"/>
  <c r="A616" i="8"/>
  <c r="A644" i="8"/>
  <c r="A679" i="8"/>
  <c r="A282" i="8"/>
  <c r="A182" i="8"/>
  <c r="A454" i="8"/>
  <c r="A19" i="8"/>
  <c r="A284" i="8"/>
  <c r="A584" i="8"/>
  <c r="A357" i="8"/>
  <c r="A362" i="8"/>
  <c r="A662" i="8"/>
  <c r="A463" i="8"/>
  <c r="A63" i="8"/>
  <c r="A300" i="8"/>
  <c r="A536" i="8"/>
  <c r="A100" i="8"/>
  <c r="A565" i="8"/>
  <c r="A16" i="8"/>
  <c r="A44" i="8"/>
  <c r="A80" i="8"/>
  <c r="A116" i="8"/>
  <c r="A144" i="8"/>
  <c r="A180" i="8"/>
  <c r="A217" i="8"/>
  <c r="A245" i="8"/>
  <c r="A281" i="8"/>
  <c r="A317" i="8"/>
  <c r="A345" i="8"/>
  <c r="A381" i="8"/>
  <c r="A417" i="8"/>
  <c r="A445" i="8"/>
  <c r="A481" i="8"/>
  <c r="A517" i="8"/>
  <c r="A545" i="8"/>
  <c r="A581" i="8"/>
  <c r="A617" i="8"/>
  <c r="A645" i="8"/>
  <c r="A680" i="8"/>
  <c r="A17" i="8"/>
  <c r="A117" i="8"/>
  <c r="A218" i="8"/>
  <c r="A353" i="8"/>
  <c r="A453" i="8"/>
  <c r="A553" i="8"/>
  <c r="A681" i="8"/>
  <c r="A53" i="8"/>
  <c r="A219" i="8"/>
  <c r="A354" i="8"/>
  <c r="A519" i="8"/>
  <c r="A682" i="8"/>
  <c r="A83" i="8"/>
  <c r="A320" i="8"/>
  <c r="A620" i="8"/>
  <c r="A20" i="8"/>
  <c r="A321" i="8"/>
  <c r="A521" i="8"/>
  <c r="A161" i="8"/>
  <c r="A634" i="8"/>
  <c r="A199" i="8"/>
  <c r="A664" i="8"/>
  <c r="A164" i="8"/>
  <c r="A437" i="8"/>
  <c r="A485" i="8"/>
  <c r="A398" i="8"/>
  <c r="A696" i="8"/>
  <c r="A499" i="8"/>
  <c r="A163" i="8"/>
  <c r="A436" i="8"/>
  <c r="A265" i="8"/>
  <c r="A637" i="8"/>
  <c r="A3" i="5"/>
  <c r="B3" i="5" s="1"/>
  <c r="B428" i="5"/>
  <c r="B426" i="8" s="1"/>
  <c r="B311" i="5"/>
  <c r="B309" i="8" s="1"/>
  <c r="B255" i="5"/>
  <c r="B253" i="8" s="1"/>
  <c r="B49" i="5"/>
  <c r="B47" i="8" s="1"/>
  <c r="B449" i="5"/>
  <c r="B447" i="8" s="1"/>
  <c r="B331" i="5"/>
  <c r="B329" i="8" s="1"/>
  <c r="B290" i="5"/>
  <c r="B288" i="8" s="1"/>
  <c r="B690" i="5"/>
  <c r="B688" i="8" s="1"/>
  <c r="B412" i="5"/>
  <c r="B410" i="8" s="1"/>
  <c r="B656" i="5"/>
  <c r="B654" i="8" s="1"/>
  <c r="B239" i="5"/>
  <c r="B237" i="8" s="1"/>
  <c r="B639" i="5"/>
  <c r="B637" i="8" s="1"/>
  <c r="B673" i="5"/>
  <c r="B671" i="8" s="1"/>
  <c r="B80" i="5"/>
  <c r="B78" i="8" s="1"/>
  <c r="B480" i="5"/>
  <c r="B478" i="8" s="1"/>
  <c r="B587" i="5"/>
  <c r="B585" i="8" s="1"/>
  <c r="B177" i="5"/>
  <c r="B175" i="8" s="1"/>
  <c r="B281" i="5"/>
  <c r="B279" i="8" s="1"/>
  <c r="B681" i="5"/>
  <c r="B679" i="8" s="1"/>
  <c r="B354" i="5"/>
  <c r="B352" i="8" s="1"/>
  <c r="B358" i="5"/>
  <c r="B356" i="8" s="1"/>
  <c r="B382" i="5"/>
  <c r="B380" i="8" s="1"/>
  <c r="B286" i="5"/>
  <c r="B284" i="8" s="1"/>
  <c r="B594" i="5"/>
  <c r="B592" i="8" s="1"/>
  <c r="B43" i="5"/>
  <c r="B41" i="8" s="1"/>
  <c r="B443" i="5"/>
  <c r="B441" i="8" s="1"/>
  <c r="B327" i="5"/>
  <c r="B325" i="8" s="1"/>
  <c r="B184" i="5"/>
  <c r="B182" i="8" s="1"/>
  <c r="B584" i="5"/>
  <c r="B582" i="8" s="1"/>
  <c r="B193" i="5"/>
  <c r="B191" i="8" s="1"/>
  <c r="B598" i="5"/>
  <c r="B596" i="8" s="1"/>
  <c r="B425" i="5"/>
  <c r="B423" i="8" s="1"/>
  <c r="B486" i="5"/>
  <c r="B484" i="8" s="1"/>
  <c r="B494" i="5"/>
  <c r="B492" i="8" s="1"/>
  <c r="B498" i="5"/>
  <c r="B496" i="8" s="1"/>
  <c r="B116" i="5"/>
  <c r="B114" i="8" s="1"/>
  <c r="B370" i="5"/>
  <c r="B368" i="8" s="1"/>
  <c r="B677" i="5"/>
  <c r="B675" i="8" s="1"/>
  <c r="B75" i="5"/>
  <c r="B73" i="8" s="1"/>
  <c r="B113" i="5"/>
  <c r="B111" i="8" s="1"/>
  <c r="B115" i="5"/>
  <c r="B113" i="8" s="1"/>
  <c r="B67" i="5"/>
  <c r="B65" i="8" s="1"/>
  <c r="B552" i="5"/>
  <c r="B550" i="8" s="1"/>
  <c r="B94" i="5"/>
  <c r="B92" i="8" s="1"/>
  <c r="B390" i="5"/>
  <c r="B388" i="8" s="1"/>
  <c r="B635" i="5"/>
  <c r="B633" i="8" s="1"/>
  <c r="B315" i="5"/>
  <c r="B313" i="8" s="1"/>
  <c r="B125" i="5"/>
  <c r="B123" i="8" s="1"/>
  <c r="B671" i="5"/>
  <c r="B669" i="8" s="1"/>
  <c r="B200" i="5"/>
  <c r="B198" i="8" s="1"/>
  <c r="B515" i="5"/>
  <c r="B513" i="8" s="1"/>
  <c r="B233" i="5"/>
  <c r="B231" i="8" s="1"/>
  <c r="B52" i="5"/>
  <c r="B50" i="8" s="1"/>
  <c r="B686" i="5"/>
  <c r="B684" i="8" s="1"/>
  <c r="B50" i="5"/>
  <c r="B48" i="8" s="1"/>
  <c r="B566" i="5"/>
  <c r="B564" i="8" s="1"/>
  <c r="B142" i="5"/>
  <c r="B140" i="8" s="1"/>
  <c r="B647" i="5"/>
  <c r="B645" i="8" s="1"/>
  <c r="B152" i="5"/>
  <c r="B150" i="8" s="1"/>
  <c r="B461" i="5"/>
  <c r="B459" i="8" s="1"/>
  <c r="B205" i="5"/>
  <c r="B203" i="8" s="1"/>
  <c r="B531" i="5"/>
  <c r="B529" i="8" s="1"/>
  <c r="B439" i="5"/>
  <c r="B437" i="8" s="1"/>
  <c r="B481" i="5"/>
  <c r="B479" i="8" s="1"/>
  <c r="B212" i="5"/>
  <c r="B210" i="8" s="1"/>
  <c r="B625" i="5"/>
  <c r="B623" i="8" s="1"/>
  <c r="B257" i="5"/>
  <c r="B255" i="8" s="1"/>
  <c r="B101" i="5"/>
  <c r="B99" i="8" s="1"/>
  <c r="B616" i="5"/>
  <c r="B614" i="8" s="1"/>
  <c r="B48" i="5"/>
  <c r="B46" i="8" s="1"/>
  <c r="B448" i="5"/>
  <c r="B446" i="8" s="1"/>
  <c r="B371" i="5"/>
  <c r="B369" i="8" s="1"/>
  <c r="B415" i="5"/>
  <c r="B413" i="8" s="1"/>
  <c r="B69" i="5"/>
  <c r="B67" i="8" s="1"/>
  <c r="B469" i="5"/>
  <c r="B467" i="8" s="1"/>
  <c r="B391" i="5"/>
  <c r="B389" i="8" s="1"/>
  <c r="B310" i="5"/>
  <c r="B308" i="8" s="1"/>
  <c r="B17" i="5"/>
  <c r="B15" i="8" s="1"/>
  <c r="B492" i="5"/>
  <c r="B490" i="8" s="1"/>
  <c r="B57" i="5"/>
  <c r="B55" i="8" s="1"/>
  <c r="B259" i="5"/>
  <c r="B257" i="8" s="1"/>
  <c r="B659" i="5"/>
  <c r="B657" i="8" s="1"/>
  <c r="B314" i="5"/>
  <c r="B312" i="8" s="1"/>
  <c r="B100" i="5"/>
  <c r="B98" i="8" s="1"/>
  <c r="B500" i="5"/>
  <c r="B498" i="8" s="1"/>
  <c r="B9" i="5"/>
  <c r="B7" i="8" s="1"/>
  <c r="B277" i="5"/>
  <c r="B275" i="8" s="1"/>
  <c r="B301" i="5"/>
  <c r="B299" i="8" s="1"/>
  <c r="B701" i="5"/>
  <c r="B699" i="8" s="1"/>
  <c r="B434" i="5"/>
  <c r="B432" i="8" s="1"/>
  <c r="B538" i="5"/>
  <c r="B536" i="8" s="1"/>
  <c r="B402" i="5"/>
  <c r="B400" i="8" s="1"/>
  <c r="B426" i="5"/>
  <c r="B424" i="8" s="1"/>
  <c r="B674" i="5"/>
  <c r="B672" i="8" s="1"/>
  <c r="B63" i="5"/>
  <c r="B61" i="8" s="1"/>
  <c r="B463" i="5"/>
  <c r="B461" i="8" s="1"/>
  <c r="B527" i="5"/>
  <c r="B525" i="8" s="1"/>
  <c r="B204" i="5"/>
  <c r="B202" i="8" s="1"/>
  <c r="B604" i="5"/>
  <c r="B602" i="8" s="1"/>
  <c r="B293" i="5"/>
  <c r="B291" i="8" s="1"/>
  <c r="B45" i="5"/>
  <c r="B43" i="8" s="1"/>
  <c r="B445" i="5"/>
  <c r="B443" i="8" s="1"/>
  <c r="B586" i="5"/>
  <c r="B584" i="8" s="1"/>
  <c r="B614" i="5"/>
  <c r="B612" i="8" s="1"/>
  <c r="B658" i="5"/>
  <c r="B656" i="8" s="1"/>
  <c r="B571" i="5"/>
  <c r="B569" i="8" s="1"/>
  <c r="B129" i="5"/>
  <c r="B127" i="8" s="1"/>
  <c r="B529" i="5"/>
  <c r="B527" i="8" s="1"/>
  <c r="B551" i="5"/>
  <c r="B549" i="8" s="1"/>
  <c r="B213" i="5"/>
  <c r="B211" i="8" s="1"/>
  <c r="B160" i="5"/>
  <c r="B158" i="8" s="1"/>
  <c r="B178" i="5"/>
  <c r="B176" i="8" s="1"/>
  <c r="B62" i="5"/>
  <c r="B60" i="8" s="1"/>
  <c r="B523" i="5"/>
  <c r="B521" i="8" s="1"/>
  <c r="B105" i="5"/>
  <c r="B103" i="8" s="1"/>
  <c r="B373" i="5"/>
  <c r="B371" i="8" s="1"/>
  <c r="B126" i="5"/>
  <c r="B124" i="8" s="1"/>
  <c r="B318" i="5"/>
  <c r="B316" i="8" s="1"/>
  <c r="B335" i="5"/>
  <c r="B333" i="8" s="1"/>
  <c r="B294" i="5"/>
  <c r="B292" i="8" s="1"/>
  <c r="B548" i="5"/>
  <c r="B546" i="8" s="1"/>
  <c r="B287" i="5"/>
  <c r="B285" i="8" s="1"/>
  <c r="B351" i="5"/>
  <c r="B349" i="8" s="1"/>
  <c r="B256" i="5"/>
  <c r="B254" i="8" s="1"/>
  <c r="B522" i="5"/>
  <c r="B520" i="8" s="1"/>
  <c r="B165" i="5"/>
  <c r="B163" i="8" s="1"/>
  <c r="B209" i="5"/>
  <c r="B207" i="8" s="1"/>
  <c r="B441" i="5"/>
  <c r="B439" i="8" s="1"/>
  <c r="B585" i="5"/>
  <c r="B583" i="8" s="1"/>
  <c r="B676" i="5"/>
  <c r="B674" i="8" s="1"/>
  <c r="B260" i="5"/>
  <c r="B258" i="8" s="1"/>
  <c r="B223" i="5"/>
  <c r="B221" i="8" s="1"/>
  <c r="B249" i="5"/>
  <c r="B247" i="8" s="1"/>
  <c r="B280" i="5"/>
  <c r="B278" i="8" s="1"/>
  <c r="B576" i="5"/>
  <c r="B574" i="8" s="1"/>
  <c r="B648" i="5"/>
  <c r="B646" i="8" s="1"/>
  <c r="B202" i="5"/>
  <c r="B200" i="8" s="1"/>
  <c r="B496" i="5"/>
  <c r="B494" i="8" s="1"/>
  <c r="B68" i="5"/>
  <c r="B66" i="8" s="1"/>
  <c r="B468" i="5"/>
  <c r="B466" i="8" s="1"/>
  <c r="B431" i="5"/>
  <c r="B429" i="8" s="1"/>
  <c r="B535" i="5"/>
  <c r="B533" i="8" s="1"/>
  <c r="B89" i="5"/>
  <c r="B87" i="8" s="1"/>
  <c r="B489" i="5"/>
  <c r="B487" i="8" s="1"/>
  <c r="B451" i="5"/>
  <c r="B449" i="8" s="1"/>
  <c r="B330" i="5"/>
  <c r="B328" i="8" s="1"/>
  <c r="B51" i="5"/>
  <c r="B49" i="8" s="1"/>
  <c r="B632" i="5"/>
  <c r="B630" i="8" s="1"/>
  <c r="B317" i="5"/>
  <c r="B315" i="8" s="1"/>
  <c r="B279" i="5"/>
  <c r="B277" i="8" s="1"/>
  <c r="B679" i="5"/>
  <c r="B677" i="8" s="1"/>
  <c r="B554" i="5"/>
  <c r="B552" i="8" s="1"/>
  <c r="B120" i="5"/>
  <c r="B118" i="8" s="1"/>
  <c r="B520" i="5"/>
  <c r="B518" i="8" s="1"/>
  <c r="B352" i="5"/>
  <c r="B350" i="8" s="1"/>
  <c r="B437" i="5"/>
  <c r="B435" i="8" s="1"/>
  <c r="B321" i="5"/>
  <c r="B319" i="8" s="1"/>
  <c r="B28" i="5"/>
  <c r="B26" i="8" s="1"/>
  <c r="B574" i="5"/>
  <c r="B572" i="8" s="1"/>
  <c r="B25" i="5"/>
  <c r="B23" i="8" s="1"/>
  <c r="B422" i="5"/>
  <c r="B420" i="8" s="1"/>
  <c r="B546" i="5"/>
  <c r="B544" i="8" s="1"/>
  <c r="B95" i="5"/>
  <c r="B93" i="8" s="1"/>
  <c r="B83" i="5"/>
  <c r="B81" i="8" s="1"/>
  <c r="B483" i="5"/>
  <c r="B481" i="8" s="1"/>
  <c r="B687" i="5"/>
  <c r="B685" i="8" s="1"/>
  <c r="B224" i="5"/>
  <c r="B222" i="8" s="1"/>
  <c r="B624" i="5"/>
  <c r="B622" i="8" s="1"/>
  <c r="B473" i="5"/>
  <c r="B471" i="8" s="1"/>
  <c r="B65" i="5"/>
  <c r="B63" i="8" s="1"/>
  <c r="B465" i="5"/>
  <c r="B463" i="8" s="1"/>
  <c r="B646" i="5"/>
  <c r="B644" i="8" s="1"/>
  <c r="B654" i="5"/>
  <c r="B652" i="8" s="1"/>
  <c r="B108" i="5"/>
  <c r="B106" i="8" s="1"/>
  <c r="B319" i="5"/>
  <c r="B317" i="8" s="1"/>
  <c r="B226" i="5"/>
  <c r="B224" i="8" s="1"/>
  <c r="B235" i="5"/>
  <c r="B233" i="8" s="1"/>
  <c r="B664" i="5"/>
  <c r="B662" i="8" s="1"/>
  <c r="B231" i="5"/>
  <c r="B229" i="8" s="1"/>
  <c r="B339" i="5"/>
  <c r="B337" i="8" s="1"/>
  <c r="B580" i="5"/>
  <c r="B578" i="8" s="1"/>
  <c r="B482" i="5"/>
  <c r="B480" i="8" s="1"/>
  <c r="B684" i="5"/>
  <c r="B682" i="8" s="1"/>
  <c r="B18" i="5"/>
  <c r="B16" i="8" s="1"/>
  <c r="B526" i="5"/>
  <c r="B524" i="8" s="1"/>
  <c r="B145" i="5"/>
  <c r="B143" i="8" s="1"/>
  <c r="B589" i="5"/>
  <c r="B587" i="8" s="1"/>
  <c r="B406" i="5"/>
  <c r="B404" i="8" s="1"/>
  <c r="B618" i="5"/>
  <c r="B616" i="8" s="1"/>
  <c r="B583" i="5"/>
  <c r="B581" i="8" s="1"/>
  <c r="B188" i="5"/>
  <c r="B186" i="8" s="1"/>
  <c r="B203" i="5"/>
  <c r="B201" i="8" s="1"/>
  <c r="B254" i="5"/>
  <c r="B252" i="8" s="1"/>
  <c r="B556" i="5"/>
  <c r="B554" i="8" s="1"/>
  <c r="B216" i="5"/>
  <c r="B214" i="8" s="1"/>
  <c r="B623" i="5"/>
  <c r="B621" i="8" s="1"/>
  <c r="B605" i="5"/>
  <c r="B603" i="8" s="1"/>
  <c r="B228" i="5"/>
  <c r="B226" i="8" s="1"/>
  <c r="B384" i="5"/>
  <c r="B382" i="8" s="1"/>
  <c r="B514" i="5"/>
  <c r="B512" i="8" s="1"/>
  <c r="B501" i="5"/>
  <c r="B499" i="8" s="1"/>
  <c r="B626" i="5"/>
  <c r="B624" i="8" s="1"/>
  <c r="B88" i="5"/>
  <c r="B86" i="8" s="1"/>
  <c r="B488" i="5"/>
  <c r="B486" i="8" s="1"/>
  <c r="B511" i="5"/>
  <c r="B509" i="8" s="1"/>
  <c r="B695" i="5"/>
  <c r="B693" i="8" s="1"/>
  <c r="B109" i="5"/>
  <c r="B107" i="8" s="1"/>
  <c r="B509" i="5"/>
  <c r="B507" i="8" s="1"/>
  <c r="B491" i="5"/>
  <c r="B489" i="8" s="1"/>
  <c r="B350" i="5"/>
  <c r="B348" i="8" s="1"/>
  <c r="B111" i="5"/>
  <c r="B109" i="8" s="1"/>
  <c r="B33" i="5"/>
  <c r="B31" i="8" s="1"/>
  <c r="B497" i="5"/>
  <c r="B495" i="8" s="1"/>
  <c r="B299" i="5"/>
  <c r="B297" i="8" s="1"/>
  <c r="B699" i="5"/>
  <c r="B697" i="8" s="1"/>
  <c r="B21" i="5"/>
  <c r="B19" i="8" s="1"/>
  <c r="B140" i="5"/>
  <c r="B138" i="8" s="1"/>
  <c r="B540" i="5"/>
  <c r="B538" i="8" s="1"/>
  <c r="B572" i="5"/>
  <c r="B570" i="8" s="1"/>
  <c r="B597" i="5"/>
  <c r="B595" i="8" s="1"/>
  <c r="B341" i="5"/>
  <c r="B339" i="8" s="1"/>
  <c r="B146" i="5"/>
  <c r="B144" i="8" s="1"/>
  <c r="B694" i="5"/>
  <c r="B692" i="8" s="1"/>
  <c r="B42" i="5"/>
  <c r="B40" i="8" s="1"/>
  <c r="B442" i="5"/>
  <c r="B440" i="8" s="1"/>
  <c r="B13" i="5"/>
  <c r="B11" i="8" s="1"/>
  <c r="B195" i="5"/>
  <c r="B193" i="8" s="1"/>
  <c r="B103" i="5"/>
  <c r="B101" i="8" s="1"/>
  <c r="B503" i="5"/>
  <c r="B501" i="8" s="1"/>
  <c r="B332" i="5"/>
  <c r="B330" i="8" s="1"/>
  <c r="B244" i="5"/>
  <c r="B242" i="8" s="1"/>
  <c r="B644" i="5"/>
  <c r="B642" i="8" s="1"/>
  <c r="B633" i="5"/>
  <c r="B631" i="8" s="1"/>
  <c r="B85" i="5"/>
  <c r="B83" i="8" s="1"/>
  <c r="B485" i="5"/>
  <c r="B483" i="8" s="1"/>
  <c r="B47" i="5"/>
  <c r="B45" i="8" s="1"/>
  <c r="B55" i="5"/>
  <c r="B53" i="8" s="1"/>
  <c r="B508" i="5"/>
  <c r="B506" i="8" s="1"/>
  <c r="B171" i="5"/>
  <c r="B169" i="8" s="1"/>
  <c r="B26" i="5"/>
  <c r="B24" i="8" s="1"/>
  <c r="B560" i="5"/>
  <c r="B558" i="8" s="1"/>
  <c r="B361" i="5"/>
  <c r="B359" i="8" s="1"/>
  <c r="B462" i="5"/>
  <c r="B460" i="8" s="1"/>
  <c r="B123" i="5"/>
  <c r="B121" i="8" s="1"/>
  <c r="B264" i="5"/>
  <c r="B262" i="8" s="1"/>
  <c r="B505" i="5"/>
  <c r="B503" i="8" s="1"/>
  <c r="B611" i="5"/>
  <c r="B609" i="8" s="1"/>
  <c r="B180" i="5"/>
  <c r="B178" i="8" s="1"/>
  <c r="B207" i="5"/>
  <c r="B205" i="8" s="1"/>
  <c r="B267" i="5"/>
  <c r="B265" i="8" s="1"/>
  <c r="B169" i="5"/>
  <c r="B167" i="8" s="1"/>
  <c r="B246" i="5"/>
  <c r="B244" i="8" s="1"/>
  <c r="B458" i="5"/>
  <c r="B456" i="8" s="1"/>
  <c r="B455" i="5"/>
  <c r="B453" i="8" s="1"/>
  <c r="B545" i="5"/>
  <c r="B543" i="8" s="1"/>
  <c r="B168" i="5"/>
  <c r="B166" i="8" s="1"/>
  <c r="B183" i="5"/>
  <c r="B181" i="8" s="1"/>
  <c r="B411" i="5"/>
  <c r="B409" i="8" s="1"/>
  <c r="B436" i="5"/>
  <c r="B434" i="8" s="1"/>
  <c r="B147" i="5"/>
  <c r="B145" i="8" s="1"/>
  <c r="B613" i="5"/>
  <c r="B611" i="8" s="1"/>
  <c r="B615" i="5"/>
  <c r="B613" i="8" s="1"/>
  <c r="B629" i="5"/>
  <c r="B627" i="8" s="1"/>
  <c r="B474" i="5"/>
  <c r="B472" i="8" s="1"/>
  <c r="B364" i="5"/>
  <c r="B362" i="8" s="1"/>
  <c r="B490" i="5"/>
  <c r="B488" i="8" s="1"/>
  <c r="B167" i="5"/>
  <c r="B165" i="8" s="1"/>
  <c r="B296" i="5"/>
  <c r="B294" i="8" s="1"/>
  <c r="B466" i="5"/>
  <c r="B464" i="8" s="1"/>
  <c r="B669" i="5"/>
  <c r="B667" i="8" s="1"/>
  <c r="B37" i="5"/>
  <c r="B35" i="8" s="1"/>
  <c r="B602" i="5"/>
  <c r="B600" i="8" s="1"/>
  <c r="B645" i="5"/>
  <c r="B643" i="8" s="1"/>
  <c r="B268" i="5"/>
  <c r="B266" i="8" s="1"/>
  <c r="B668" i="5"/>
  <c r="B666" i="8" s="1"/>
  <c r="B392" i="5"/>
  <c r="B390" i="8" s="1"/>
  <c r="B417" i="5"/>
  <c r="B415" i="8" s="1"/>
  <c r="B289" i="5"/>
  <c r="B287" i="8" s="1"/>
  <c r="B689" i="5"/>
  <c r="B687" i="8" s="1"/>
  <c r="B130" i="5"/>
  <c r="B128" i="8" s="1"/>
  <c r="B530" i="5"/>
  <c r="B528" i="8" s="1"/>
  <c r="B651" i="5"/>
  <c r="B649" i="8" s="1"/>
  <c r="B135" i="5"/>
  <c r="B133" i="8" s="1"/>
  <c r="B79" i="5"/>
  <c r="B77" i="8" s="1"/>
  <c r="B479" i="5"/>
  <c r="B477" i="8" s="1"/>
  <c r="B507" i="5"/>
  <c r="B505" i="8" s="1"/>
  <c r="B357" i="5"/>
  <c r="B355" i="8" s="1"/>
  <c r="B320" i="5"/>
  <c r="B318" i="8" s="1"/>
  <c r="B27" i="5"/>
  <c r="B25" i="8" s="1"/>
  <c r="B355" i="5"/>
  <c r="B353" i="8" s="1"/>
  <c r="B121" i="5"/>
  <c r="B119" i="8" s="1"/>
  <c r="B521" i="5"/>
  <c r="B519" i="8" s="1"/>
  <c r="B627" i="5"/>
  <c r="B625" i="8" s="1"/>
  <c r="B596" i="5"/>
  <c r="B594" i="8" s="1"/>
  <c r="B222" i="5"/>
  <c r="B220" i="8" s="1"/>
  <c r="B622" i="5"/>
  <c r="B620" i="8" s="1"/>
  <c r="B672" i="5"/>
  <c r="B670" i="8" s="1"/>
  <c r="B217" i="5"/>
  <c r="B215" i="8" s="1"/>
  <c r="B283" i="5"/>
  <c r="B281" i="8" s="1"/>
  <c r="B683" i="5"/>
  <c r="B681" i="8" s="1"/>
  <c r="B534" i="5"/>
  <c r="B532" i="8" s="1"/>
  <c r="B424" i="5"/>
  <c r="B422" i="8" s="1"/>
  <c r="B87" i="5"/>
  <c r="B85" i="8" s="1"/>
  <c r="B157" i="5"/>
  <c r="B155" i="8" s="1"/>
  <c r="B265" i="5"/>
  <c r="B263" i="8" s="1"/>
  <c r="B665" i="5"/>
  <c r="B663" i="8" s="1"/>
  <c r="B93" i="5"/>
  <c r="B91" i="8" s="1"/>
  <c r="B117" i="5"/>
  <c r="B115" i="8" s="1"/>
  <c r="B285" i="5"/>
  <c r="B283" i="8" s="1"/>
  <c r="B253" i="5"/>
  <c r="B251" i="8" s="1"/>
  <c r="B397" i="5"/>
  <c r="B395" i="8" s="1"/>
  <c r="B206" i="5"/>
  <c r="B204" i="8" s="1"/>
  <c r="B429" i="5"/>
  <c r="B427" i="8" s="1"/>
  <c r="B60" i="5"/>
  <c r="B58" i="8" s="1"/>
  <c r="B234" i="5"/>
  <c r="B232" i="8" s="1"/>
  <c r="B423" i="5"/>
  <c r="B421" i="8" s="1"/>
  <c r="B405" i="5"/>
  <c r="B403" i="8" s="1"/>
  <c r="B196" i="5"/>
  <c r="B194" i="8" s="1"/>
  <c r="B413" i="5"/>
  <c r="B411" i="8" s="1"/>
  <c r="B543" i="5"/>
  <c r="B541" i="8" s="1"/>
  <c r="B276" i="5"/>
  <c r="B274" i="8" s="1"/>
  <c r="B401" i="5"/>
  <c r="B399" i="8" s="1"/>
  <c r="B454" i="5"/>
  <c r="B452" i="8" s="1"/>
  <c r="B30" i="5"/>
  <c r="B28" i="8" s="1"/>
  <c r="B379" i="5"/>
  <c r="B377" i="8" s="1"/>
  <c r="B421" i="5"/>
  <c r="B419" i="8" s="1"/>
  <c r="B393" i="5"/>
  <c r="B391" i="8" s="1"/>
  <c r="B475" i="5"/>
  <c r="B473" i="8" s="1"/>
  <c r="B588" i="5"/>
  <c r="B586" i="8" s="1"/>
  <c r="B542" i="5"/>
  <c r="B540" i="8" s="1"/>
  <c r="B471" i="5"/>
  <c r="B469" i="8" s="1"/>
  <c r="B61" i="5"/>
  <c r="B59" i="8" s="1"/>
  <c r="B356" i="5"/>
  <c r="B354" i="8" s="1"/>
  <c r="B76" i="5"/>
  <c r="B74" i="8" s="1"/>
  <c r="B628" i="5"/>
  <c r="B626" i="8" s="1"/>
  <c r="B243" i="5"/>
  <c r="B241" i="8" s="1"/>
  <c r="B59" i="5"/>
  <c r="B57" i="8" s="1"/>
  <c r="B487" i="5"/>
  <c r="B485" i="8" s="1"/>
  <c r="B663" i="5"/>
  <c r="B661" i="8" s="1"/>
  <c r="B288" i="5"/>
  <c r="B286" i="8" s="1"/>
  <c r="B688" i="5"/>
  <c r="B686" i="8" s="1"/>
  <c r="B432" i="5"/>
  <c r="B430" i="8" s="1"/>
  <c r="B577" i="5"/>
  <c r="B575" i="8" s="1"/>
  <c r="B309" i="5"/>
  <c r="B307" i="8" s="1"/>
  <c r="B16" i="5"/>
  <c r="B14" i="8" s="1"/>
  <c r="B150" i="5"/>
  <c r="B148" i="8" s="1"/>
  <c r="B550" i="5"/>
  <c r="B548" i="8" s="1"/>
  <c r="B691" i="5"/>
  <c r="B689" i="8" s="1"/>
  <c r="B295" i="5"/>
  <c r="B293" i="8" s="1"/>
  <c r="B99" i="5"/>
  <c r="B97" i="8" s="1"/>
  <c r="B499" i="5"/>
  <c r="B497" i="8" s="1"/>
  <c r="B14" i="5"/>
  <c r="B12" i="8" s="1"/>
  <c r="B557" i="5"/>
  <c r="B555" i="8" s="1"/>
  <c r="B340" i="5"/>
  <c r="B338" i="8" s="1"/>
  <c r="B166" i="5"/>
  <c r="B164" i="8" s="1"/>
  <c r="B495" i="5"/>
  <c r="B493" i="8" s="1"/>
  <c r="B141" i="5"/>
  <c r="B139" i="8" s="1"/>
  <c r="B541" i="5"/>
  <c r="B539" i="8" s="1"/>
  <c r="B252" i="5"/>
  <c r="B250" i="8" s="1"/>
  <c r="B696" i="5"/>
  <c r="B694" i="8" s="1"/>
  <c r="B242" i="5"/>
  <c r="B240" i="8" s="1"/>
  <c r="B642" i="5"/>
  <c r="B640" i="8" s="1"/>
  <c r="B73" i="5"/>
  <c r="B71" i="8" s="1"/>
  <c r="B377" i="5"/>
  <c r="B375" i="8" s="1"/>
  <c r="B303" i="5"/>
  <c r="B301" i="8" s="1"/>
  <c r="B703" i="5"/>
  <c r="B701" i="8" s="1"/>
  <c r="B44" i="5"/>
  <c r="B42" i="8" s="1"/>
  <c r="B444" i="5"/>
  <c r="B442" i="8" s="1"/>
  <c r="B247" i="5"/>
  <c r="B245" i="8" s="1"/>
  <c r="B197" i="5"/>
  <c r="B195" i="8" s="1"/>
  <c r="B685" i="5"/>
  <c r="B683" i="8" s="1"/>
  <c r="B237" i="5"/>
  <c r="B235" i="8" s="1"/>
  <c r="B365" i="5"/>
  <c r="B363" i="8" s="1"/>
  <c r="B251" i="5"/>
  <c r="B249" i="8" s="1"/>
  <c r="B513" i="5"/>
  <c r="B511" i="8" s="1"/>
  <c r="B198" i="5"/>
  <c r="B196" i="8" s="1"/>
  <c r="B564" i="5"/>
  <c r="B562" i="8" s="1"/>
  <c r="B334" i="5"/>
  <c r="B332" i="8" s="1"/>
  <c r="B187" i="5"/>
  <c r="B185" i="8" s="1"/>
  <c r="B631" i="5"/>
  <c r="B629" i="8" s="1"/>
  <c r="B53" i="5"/>
  <c r="B51" i="8" s="1"/>
  <c r="B553" i="5"/>
  <c r="B551" i="8" s="1"/>
  <c r="B620" i="5"/>
  <c r="B618" i="8" s="1"/>
  <c r="B6" i="5"/>
  <c r="B4" i="8" s="1"/>
  <c r="B92" i="5"/>
  <c r="B90" i="8" s="1"/>
  <c r="B56" i="5"/>
  <c r="B54" i="8" s="1"/>
  <c r="B70" i="5"/>
  <c r="B68" i="8" s="1"/>
  <c r="B8" i="5"/>
  <c r="B6" i="8" s="1"/>
  <c r="B607" i="5"/>
  <c r="B605" i="8" s="1"/>
  <c r="B232" i="5"/>
  <c r="B230" i="8" s="1"/>
  <c r="B77" i="5"/>
  <c r="B75" i="8" s="1"/>
  <c r="B367" i="5"/>
  <c r="B365" i="8" s="1"/>
  <c r="B472" i="5"/>
  <c r="B470" i="8" s="1"/>
  <c r="B110" i="5"/>
  <c r="B108" i="8" s="1"/>
  <c r="B347" i="5"/>
  <c r="B345" i="8" s="1"/>
  <c r="B456" i="5"/>
  <c r="B454" i="8" s="1"/>
  <c r="B263" i="5"/>
  <c r="B261" i="8" s="1"/>
  <c r="B245" i="5"/>
  <c r="B243" i="8" s="1"/>
  <c r="B308" i="5"/>
  <c r="B306" i="8" s="1"/>
  <c r="B15" i="5"/>
  <c r="B13" i="8" s="1"/>
  <c r="B592" i="5"/>
  <c r="B590" i="8" s="1"/>
  <c r="B78" i="5"/>
  <c r="B76" i="8" s="1"/>
  <c r="B329" i="5"/>
  <c r="B327" i="8" s="1"/>
  <c r="B11" i="5"/>
  <c r="B9" i="8" s="1"/>
  <c r="B170" i="5"/>
  <c r="B168" i="8" s="1"/>
  <c r="B570" i="5"/>
  <c r="B568" i="8" s="1"/>
  <c r="B32" i="5"/>
  <c r="B30" i="8" s="1"/>
  <c r="B435" i="5"/>
  <c r="B433" i="8" s="1"/>
  <c r="B119" i="5"/>
  <c r="B117" i="8" s="1"/>
  <c r="B519" i="5"/>
  <c r="B517" i="8" s="1"/>
  <c r="B372" i="5"/>
  <c r="B370" i="8" s="1"/>
  <c r="B158" i="5"/>
  <c r="B156" i="8" s="1"/>
  <c r="B360" i="5"/>
  <c r="B358" i="8" s="1"/>
  <c r="B346" i="5"/>
  <c r="B344" i="8" s="1"/>
  <c r="B22" i="5"/>
  <c r="B20" i="8" s="1"/>
  <c r="B161" i="5"/>
  <c r="B159" i="8" s="1"/>
  <c r="B561" i="5"/>
  <c r="B559" i="8" s="1"/>
  <c r="B612" i="5"/>
  <c r="B610" i="8" s="1"/>
  <c r="B97" i="5"/>
  <c r="B95" i="8" s="1"/>
  <c r="B262" i="5"/>
  <c r="B260" i="8" s="1"/>
  <c r="B662" i="5"/>
  <c r="B660" i="8" s="1"/>
  <c r="B273" i="5"/>
  <c r="B271" i="8" s="1"/>
  <c r="B517" i="5"/>
  <c r="B515" i="8" s="1"/>
  <c r="B323" i="5"/>
  <c r="B321" i="8" s="1"/>
  <c r="B5" i="5"/>
  <c r="B3" i="8" s="1"/>
  <c r="B64" i="5"/>
  <c r="B62" i="8" s="1"/>
  <c r="B464" i="5"/>
  <c r="B462" i="8" s="1"/>
  <c r="B427" i="5"/>
  <c r="B425" i="8" s="1"/>
  <c r="B337" i="5"/>
  <c r="B335" i="8" s="1"/>
  <c r="B305" i="5"/>
  <c r="B303" i="8" s="1"/>
  <c r="B12" i="5"/>
  <c r="B10" i="8" s="1"/>
  <c r="B433" i="5"/>
  <c r="B431" i="8" s="1"/>
  <c r="B154" i="5"/>
  <c r="B152" i="8" s="1"/>
  <c r="B175" i="5"/>
  <c r="B173" i="8" s="1"/>
  <c r="B23" i="5"/>
  <c r="B21" i="8" s="1"/>
  <c r="B164" i="5"/>
  <c r="B162" i="8" s="1"/>
  <c r="B118" i="5"/>
  <c r="B116" i="8" s="1"/>
  <c r="B525" i="5"/>
  <c r="B523" i="8" s="1"/>
  <c r="B338" i="5"/>
  <c r="B336" i="8" s="1"/>
  <c r="B693" i="5"/>
  <c r="B691" i="8" s="1"/>
  <c r="B122" i="5"/>
  <c r="B120" i="8" s="1"/>
  <c r="B547" i="5"/>
  <c r="B545" i="8" s="1"/>
  <c r="B678" i="5"/>
  <c r="B676" i="8" s="1"/>
  <c r="B86" i="5"/>
  <c r="B84" i="8" s="1"/>
  <c r="B438" i="5"/>
  <c r="B436" i="8" s="1"/>
  <c r="B634" i="5"/>
  <c r="B632" i="8" s="1"/>
  <c r="B376" i="5"/>
  <c r="B374" i="8" s="1"/>
  <c r="B591" i="5"/>
  <c r="B589" i="8" s="1"/>
  <c r="B328" i="5"/>
  <c r="B326" i="8" s="1"/>
  <c r="B10" i="5"/>
  <c r="B8" i="8" s="1"/>
  <c r="B153" i="5"/>
  <c r="B151" i="8" s="1"/>
  <c r="B218" i="5"/>
  <c r="B216" i="8" s="1"/>
  <c r="B349" i="5"/>
  <c r="B347" i="8" s="1"/>
  <c r="B31" i="5"/>
  <c r="B29" i="8" s="1"/>
  <c r="B190" i="5"/>
  <c r="B188" i="8" s="1"/>
  <c r="B590" i="5"/>
  <c r="B588" i="8" s="1"/>
  <c r="B72" i="5"/>
  <c r="B70" i="8" s="1"/>
  <c r="B555" i="5"/>
  <c r="B553" i="8" s="1"/>
  <c r="B139" i="5"/>
  <c r="B137" i="8" s="1"/>
  <c r="B539" i="5"/>
  <c r="B537" i="8" s="1"/>
  <c r="B532" i="5"/>
  <c r="B530" i="8" s="1"/>
  <c r="B238" i="5"/>
  <c r="B236" i="8" s="1"/>
  <c r="B380" i="5"/>
  <c r="B378" i="8" s="1"/>
  <c r="B506" i="5"/>
  <c r="B504" i="8" s="1"/>
  <c r="B156" i="5"/>
  <c r="B154" i="8" s="1"/>
  <c r="B181" i="5"/>
  <c r="B179" i="8" s="1"/>
  <c r="B581" i="5"/>
  <c r="B579" i="8" s="1"/>
  <c r="B133" i="5"/>
  <c r="B131" i="8" s="1"/>
  <c r="B297" i="5"/>
  <c r="B295" i="8" s="1"/>
  <c r="B282" i="5"/>
  <c r="B280" i="8" s="1"/>
  <c r="B682" i="5"/>
  <c r="B680" i="8" s="1"/>
  <c r="B453" i="5"/>
  <c r="B451" i="8" s="1"/>
  <c r="B657" i="5"/>
  <c r="B655" i="8" s="1"/>
  <c r="B343" i="5"/>
  <c r="B341" i="8" s="1"/>
  <c r="B106" i="5"/>
  <c r="B104" i="8" s="1"/>
  <c r="B84" i="5"/>
  <c r="B82" i="8" s="1"/>
  <c r="B484" i="5"/>
  <c r="B482" i="8" s="1"/>
  <c r="B567" i="5"/>
  <c r="B565" i="8" s="1"/>
  <c r="B477" i="5"/>
  <c r="B475" i="8" s="1"/>
  <c r="B325" i="5"/>
  <c r="B323" i="8" s="1"/>
  <c r="B7" i="5"/>
  <c r="B5" i="8" s="1"/>
  <c r="B593" i="5"/>
  <c r="B591" i="8" s="1"/>
  <c r="B537" i="5"/>
  <c r="B535" i="8" s="1"/>
  <c r="B124" i="5"/>
  <c r="B122" i="8" s="1"/>
  <c r="B271" i="5"/>
  <c r="B269" i="8" s="1"/>
  <c r="B670" i="5"/>
  <c r="B668" i="8" s="1"/>
  <c r="B292" i="5"/>
  <c r="B290" i="8" s="1"/>
  <c r="B476" i="5"/>
  <c r="B474" i="8" s="1"/>
  <c r="B219" i="5"/>
  <c r="B217" i="8" s="1"/>
  <c r="B460" i="5"/>
  <c r="B458" i="8" s="1"/>
  <c r="B261" i="5"/>
  <c r="B259" i="8" s="1"/>
  <c r="B362" i="5"/>
  <c r="B360" i="8" s="1"/>
  <c r="B127" i="5"/>
  <c r="B125" i="8" s="1"/>
  <c r="B446" i="5"/>
  <c r="B444" i="8" s="1"/>
  <c r="B549" i="5"/>
  <c r="B547" i="8" s="1"/>
  <c r="B381" i="5"/>
  <c r="B379" i="8" s="1"/>
  <c r="B284" i="5"/>
  <c r="B282" i="8" s="1"/>
  <c r="B148" i="5"/>
  <c r="B146" i="8" s="1"/>
  <c r="B163" i="5"/>
  <c r="B161" i="8" s="1"/>
  <c r="B430" i="5"/>
  <c r="B428" i="8" s="1"/>
  <c r="B220" i="5"/>
  <c r="B218" i="8" s="1"/>
  <c r="B575" i="5"/>
  <c r="B573" i="8" s="1"/>
  <c r="B565" i="5"/>
  <c r="B563" i="8" s="1"/>
  <c r="B609" i="5"/>
  <c r="B607" i="8" s="1"/>
  <c r="B274" i="5"/>
  <c r="B272" i="8" s="1"/>
  <c r="B603" i="5"/>
  <c r="B601" i="8" s="1"/>
  <c r="B229" i="5"/>
  <c r="B227" i="8" s="1"/>
  <c r="B660" i="5"/>
  <c r="B658" i="8" s="1"/>
  <c r="B54" i="5"/>
  <c r="B52" i="8" s="1"/>
  <c r="B649" i="5"/>
  <c r="B647" i="8" s="1"/>
  <c r="B636" i="5"/>
  <c r="B634" i="8" s="1"/>
  <c r="B643" i="5"/>
  <c r="B641" i="8" s="1"/>
  <c r="B272" i="5"/>
  <c r="B270" i="8" s="1"/>
  <c r="B300" i="5"/>
  <c r="B298" i="8" s="1"/>
  <c r="B404" i="5"/>
  <c r="B402" i="8" s="1"/>
  <c r="B348" i="5"/>
  <c r="B346" i="8" s="1"/>
  <c r="B71" i="5"/>
  <c r="B69" i="8" s="1"/>
  <c r="B353" i="5"/>
  <c r="B351" i="8" s="1"/>
  <c r="B378" i="5"/>
  <c r="B376" i="8" s="1"/>
  <c r="B369" i="5"/>
  <c r="B367" i="8" s="1"/>
  <c r="B91" i="5"/>
  <c r="B89" i="8" s="1"/>
  <c r="B210" i="5"/>
  <c r="B208" i="8" s="1"/>
  <c r="B610" i="5"/>
  <c r="B608" i="8" s="1"/>
  <c r="B112" i="5"/>
  <c r="B110" i="8" s="1"/>
  <c r="B675" i="5"/>
  <c r="B673" i="8" s="1"/>
  <c r="B159" i="5"/>
  <c r="B157" i="8" s="1"/>
  <c r="B559" i="5"/>
  <c r="B557" i="8" s="1"/>
  <c r="B19" i="5"/>
  <c r="B17" i="8" s="1"/>
  <c r="B398" i="5"/>
  <c r="B396" i="8" s="1"/>
  <c r="B400" i="5"/>
  <c r="B398" i="8" s="1"/>
  <c r="B666" i="5"/>
  <c r="B664" i="8" s="1"/>
  <c r="B236" i="5"/>
  <c r="B234" i="8" s="1"/>
  <c r="B201" i="5"/>
  <c r="B199" i="8" s="1"/>
  <c r="B601" i="5"/>
  <c r="B599" i="8" s="1"/>
  <c r="B313" i="5"/>
  <c r="B311" i="8" s="1"/>
  <c r="B457" i="5"/>
  <c r="B455" i="8" s="1"/>
  <c r="B302" i="5"/>
  <c r="B300" i="8" s="1"/>
  <c r="B702" i="5"/>
  <c r="B700" i="8" s="1"/>
  <c r="B573" i="5"/>
  <c r="B571" i="8" s="1"/>
  <c r="B38" i="5"/>
  <c r="B36" i="8" s="1"/>
  <c r="B363" i="5"/>
  <c r="B361" i="8" s="1"/>
  <c r="B266" i="5"/>
  <c r="B264" i="8" s="1"/>
  <c r="B104" i="5"/>
  <c r="B102" i="8" s="1"/>
  <c r="B504" i="5"/>
  <c r="B502" i="8" s="1"/>
  <c r="B667" i="5"/>
  <c r="B665" i="8" s="1"/>
  <c r="B697" i="5"/>
  <c r="B695" i="8" s="1"/>
  <c r="B345" i="5"/>
  <c r="B343" i="8" s="1"/>
  <c r="B46" i="5"/>
  <c r="B44" i="8" s="1"/>
  <c r="B20" i="5"/>
  <c r="B18" i="8" s="1"/>
  <c r="B637" i="5"/>
  <c r="B635" i="8" s="1"/>
  <c r="B4" i="5"/>
  <c r="B2" i="8" s="1"/>
  <c r="B270" i="5"/>
  <c r="B268" i="8" s="1"/>
  <c r="B638" i="5"/>
  <c r="B636" i="8" s="1"/>
  <c r="B528" i="5"/>
  <c r="B526" i="8" s="1"/>
  <c r="B366" i="5"/>
  <c r="B364" i="8" s="1"/>
  <c r="B275" i="5"/>
  <c r="B273" i="8" s="1"/>
  <c r="B569" i="5"/>
  <c r="B567" i="8" s="1"/>
  <c r="B359" i="5"/>
  <c r="B357" i="8" s="1"/>
  <c r="B600" i="5"/>
  <c r="B598" i="8" s="1"/>
  <c r="B502" i="5"/>
  <c r="B500" i="8" s="1"/>
  <c r="B304" i="5"/>
  <c r="B302" i="8" s="1"/>
  <c r="B407" i="5"/>
  <c r="B405" i="8" s="1"/>
  <c r="B416" i="5"/>
  <c r="B414" i="8" s="1"/>
  <c r="B134" i="5"/>
  <c r="B132" i="8" s="1"/>
  <c r="B375" i="5"/>
  <c r="B373" i="8" s="1"/>
  <c r="B450" i="5"/>
  <c r="B448" i="8" s="1"/>
  <c r="B240" i="5"/>
  <c r="B238" i="8" s="1"/>
  <c r="B136" i="5"/>
  <c r="B134" i="8" s="1"/>
  <c r="B344" i="5"/>
  <c r="B342" i="8" s="1"/>
  <c r="B608" i="5"/>
  <c r="B606" i="8" s="1"/>
  <c r="B162" i="5"/>
  <c r="B160" i="8" s="1"/>
  <c r="B90" i="5"/>
  <c r="B88" i="8" s="1"/>
  <c r="B81" i="5"/>
  <c r="B79" i="8" s="1"/>
  <c r="B214" i="5"/>
  <c r="B212" i="8" s="1"/>
  <c r="B248" i="5"/>
  <c r="B246" i="8" s="1"/>
  <c r="B452" i="5"/>
  <c r="B450" i="8" s="1"/>
  <c r="B368" i="5"/>
  <c r="B366" i="8" s="1"/>
  <c r="B131" i="5"/>
  <c r="B129" i="8" s="1"/>
  <c r="B533" i="5"/>
  <c r="B531" i="8" s="1"/>
  <c r="B558" i="5"/>
  <c r="B556" i="8" s="1"/>
  <c r="B389" i="5"/>
  <c r="B387" i="8" s="1"/>
  <c r="B151" i="5"/>
  <c r="B149" i="8" s="1"/>
  <c r="B230" i="5"/>
  <c r="B228" i="8" s="1"/>
  <c r="B630" i="5"/>
  <c r="B628" i="8" s="1"/>
  <c r="B132" i="5"/>
  <c r="B130" i="8" s="1"/>
  <c r="B96" i="5"/>
  <c r="B94" i="8" s="1"/>
  <c r="B179" i="5"/>
  <c r="B177" i="8" s="1"/>
  <c r="B579" i="5"/>
  <c r="B577" i="8" s="1"/>
  <c r="B173" i="5"/>
  <c r="B171" i="8" s="1"/>
  <c r="B578" i="5"/>
  <c r="B576" i="8" s="1"/>
  <c r="B420" i="5"/>
  <c r="B418" i="8" s="1"/>
  <c r="B107" i="5"/>
  <c r="B105" i="8" s="1"/>
  <c r="B396" i="5"/>
  <c r="B394" i="8" s="1"/>
  <c r="B221" i="5"/>
  <c r="B219" i="8" s="1"/>
  <c r="B621" i="5"/>
  <c r="B619" i="8" s="1"/>
  <c r="B493" i="5"/>
  <c r="B491" i="8" s="1"/>
  <c r="B617" i="5"/>
  <c r="B615" i="8" s="1"/>
  <c r="B322" i="5"/>
  <c r="B320" i="8" s="1"/>
  <c r="B34" i="5"/>
  <c r="B32" i="8" s="1"/>
  <c r="B298" i="5"/>
  <c r="B296" i="8" s="1"/>
  <c r="B383" i="5"/>
  <c r="B381" i="8" s="1"/>
  <c r="B386" i="5"/>
  <c r="B384" i="8" s="1"/>
  <c r="B524" i="5"/>
  <c r="B522" i="8" s="1"/>
  <c r="B312" i="5"/>
  <c r="B310" i="8" s="1"/>
  <c r="B138" i="5"/>
  <c r="B136" i="8" s="1"/>
  <c r="B24" i="5"/>
  <c r="B22" i="8" s="1"/>
  <c r="B29" i="5"/>
  <c r="B27" i="8" s="1"/>
  <c r="B619" i="5"/>
  <c r="B617" i="8" s="1"/>
  <c r="B661" i="5"/>
  <c r="B659" i="8" s="1"/>
  <c r="B414" i="5"/>
  <c r="B412" i="8" s="1"/>
  <c r="B418" i="5"/>
  <c r="B416" i="8" s="1"/>
  <c r="B128" i="5"/>
  <c r="B126" i="8" s="1"/>
  <c r="B410" i="5"/>
  <c r="B408" i="8" s="1"/>
  <c r="B176" i="5"/>
  <c r="B174" i="8" s="1"/>
  <c r="B102" i="5"/>
  <c r="B100" i="8" s="1"/>
  <c r="B704" i="5"/>
  <c r="B702" i="8" s="1"/>
  <c r="B568" i="5"/>
  <c r="B566" i="8" s="1"/>
  <c r="B387" i="5"/>
  <c r="B385" i="8" s="1"/>
  <c r="B74" i="5"/>
  <c r="B72" i="8" s="1"/>
  <c r="B399" i="5"/>
  <c r="B397" i="8" s="1"/>
  <c r="B640" i="5"/>
  <c r="B638" i="8" s="1"/>
  <c r="B467" i="5"/>
  <c r="B465" i="8" s="1"/>
  <c r="B595" i="5"/>
  <c r="B593" i="8" s="1"/>
  <c r="B208" i="5"/>
  <c r="B206" i="8" s="1"/>
  <c r="B562" i="5"/>
  <c r="B560" i="8" s="1"/>
  <c r="B36" i="5"/>
  <c r="B34" i="8" s="1"/>
  <c r="B394" i="5"/>
  <c r="B392" i="8" s="1"/>
  <c r="B39" i="5"/>
  <c r="B37" i="8" s="1"/>
  <c r="B680" i="5"/>
  <c r="B678" i="8" s="1"/>
  <c r="B582" i="5"/>
  <c r="B580" i="8" s="1"/>
  <c r="B225" i="5"/>
  <c r="B223" i="8" s="1"/>
  <c r="B269" i="5"/>
  <c r="B267" i="8" s="1"/>
  <c r="B700" i="5"/>
  <c r="B698" i="8" s="1"/>
  <c r="B374" i="5"/>
  <c r="B372" i="8" s="1"/>
  <c r="B388" i="5"/>
  <c r="B386" i="8" s="1"/>
  <c r="B191" i="5"/>
  <c r="B189" i="8" s="1"/>
  <c r="B35" i="5"/>
  <c r="B33" i="8" s="1"/>
  <c r="B698" i="5"/>
  <c r="B696" i="8" s="1"/>
  <c r="B409" i="5"/>
  <c r="B407" i="8" s="1"/>
  <c r="B211" i="5"/>
  <c r="B209" i="8" s="1"/>
  <c r="B250" i="5"/>
  <c r="B248" i="8" s="1"/>
  <c r="B650" i="5"/>
  <c r="B648" i="8" s="1"/>
  <c r="B172" i="5"/>
  <c r="B170" i="8" s="1"/>
  <c r="B316" i="5"/>
  <c r="B314" i="8" s="1"/>
  <c r="B199" i="5"/>
  <c r="B197" i="8" s="1"/>
  <c r="B599" i="5"/>
  <c r="B597" i="8" s="1"/>
  <c r="B333" i="5"/>
  <c r="B331" i="8" s="1"/>
  <c r="B40" i="5"/>
  <c r="B38" i="8" s="1"/>
  <c r="B440" i="5"/>
  <c r="B438" i="8" s="1"/>
  <c r="B307" i="5"/>
  <c r="B305" i="8" s="1"/>
  <c r="B536" i="5"/>
  <c r="B534" i="8" s="1"/>
  <c r="B241" i="5"/>
  <c r="B239" i="8" s="1"/>
  <c r="B641" i="5"/>
  <c r="B639" i="8" s="1"/>
  <c r="B114" i="5"/>
  <c r="B112" i="8" s="1"/>
  <c r="B98" i="5"/>
  <c r="B96" i="8" s="1"/>
  <c r="B342" i="5"/>
  <c r="B340" i="8" s="1"/>
  <c r="B66" i="5"/>
  <c r="B64" i="8" s="1"/>
  <c r="B174" i="5"/>
  <c r="B172" i="8" s="1"/>
  <c r="B478" i="5"/>
  <c r="B476" i="8" s="1"/>
  <c r="B403" i="5"/>
  <c r="B401" i="8" s="1"/>
  <c r="B606" i="5"/>
  <c r="B604" i="8" s="1"/>
  <c r="B144" i="5"/>
  <c r="B142" i="8" s="1"/>
  <c r="B544" i="5"/>
  <c r="B542" i="8" s="1"/>
  <c r="B512" i="5"/>
  <c r="B510" i="8" s="1"/>
  <c r="B258" i="5"/>
  <c r="B256" i="8" s="1"/>
  <c r="B385" i="5"/>
  <c r="B383" i="8" s="1"/>
  <c r="B306" i="5"/>
  <c r="B304" i="8" s="1"/>
  <c r="B194" i="5"/>
  <c r="B192" i="8" s="1"/>
  <c r="B58" i="5"/>
  <c r="B56" i="8" s="1"/>
  <c r="B408" i="5"/>
  <c r="B406" i="8" s="1"/>
  <c r="B447" i="5"/>
  <c r="B445" i="8" s="1"/>
  <c r="B186" i="5"/>
  <c r="B184" i="8" s="1"/>
  <c r="B692" i="5"/>
  <c r="B690" i="8" s="1"/>
  <c r="B278" i="5"/>
  <c r="B276" i="8" s="1"/>
  <c r="B215" i="5"/>
  <c r="B213" i="8" s="1"/>
  <c r="B149" i="5"/>
  <c r="B147" i="8" s="1"/>
  <c r="B143" i="5"/>
  <c r="B141" i="8" s="1"/>
  <c r="B291" i="5"/>
  <c r="B289" i="8" s="1"/>
  <c r="B653" i="5"/>
  <c r="B651" i="8" s="1"/>
  <c r="B563" i="5"/>
  <c r="B561" i="8" s="1"/>
  <c r="B395" i="5"/>
  <c r="B393" i="8" s="1"/>
  <c r="B189" i="5"/>
  <c r="B187" i="8" s="1"/>
  <c r="B518" i="5"/>
  <c r="B516" i="8" s="1"/>
  <c r="B655" i="5"/>
  <c r="B653" i="8" s="1"/>
  <c r="B324" i="5"/>
  <c r="B322" i="8" s="1"/>
  <c r="B516" i="5"/>
  <c r="B514" i="8" s="1"/>
  <c r="B41" i="5"/>
  <c r="B39" i="8" s="1"/>
  <c r="B185" i="5"/>
  <c r="B183" i="8" s="1"/>
  <c r="B470" i="5"/>
  <c r="B468" i="8" s="1"/>
  <c r="B419" i="5"/>
  <c r="B417" i="8" s="1"/>
  <c r="B227" i="5"/>
  <c r="B225" i="8" s="1"/>
  <c r="B326" i="5"/>
  <c r="B324" i="8" s="1"/>
  <c r="B192" i="5"/>
  <c r="B190" i="8" s="1"/>
  <c r="B182" i="5"/>
  <c r="B180" i="8" s="1"/>
  <c r="B336" i="5"/>
  <c r="B334" i="8" s="1"/>
  <c r="B510" i="5"/>
  <c r="B508" i="8" s="1"/>
  <c r="B459" i="5"/>
  <c r="B457" i="8" s="1"/>
  <c r="B155" i="5"/>
  <c r="B153" i="8" s="1"/>
  <c r="B137" i="5"/>
  <c r="B135" i="8" s="1"/>
  <c r="B652" i="5"/>
  <c r="B650"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<sst xmlns="http://schemas.openxmlformats.org/spreadsheetml/2006/main" count="1694" uniqueCount="1379">
  <si>
    <t>Questions</t>
  </si>
  <si>
    <t>Options</t>
  </si>
  <si>
    <t>Is this a supply, service, construction, or research &amp; development (R&amp;D) requirement?</t>
  </si>
  <si>
    <t>What is the estimated dollar value of the acquisition, including all options?</t>
  </si>
  <si>
    <t>Does it exceed the micro-purchase threshold?</t>
  </si>
  <si>
    <t>Does it exceed the Simplified Acquisition Threshold (SAT)?</t>
  </si>
  <si>
    <t>Does it exceed the Truth in Negotiations Act (TINA) threshold?</t>
  </si>
  <si>
    <t>Is this a major system acquisition?</t>
  </si>
  <si>
    <t>Is this a competitive or non-competitive acquisition?</t>
  </si>
  <si>
    <t>What type of solicitation will be used?</t>
  </si>
  <si>
    <t>Are there any set-aside restrictions?</t>
  </si>
  <si>
    <t>What is the justification and authority for using other than full and open competition?</t>
  </si>
  <si>
    <t>Based on the requirement type, complexity, and competition, what is the most appropriate contract type?</t>
  </si>
  <si>
    <t>Does the acquisition qualify for any socioeconomic programs?</t>
  </si>
  <si>
    <t>Does the acquisition require a subcontracting plan?</t>
  </si>
  <si>
    <t>Will the contract involve any form of contract financing?</t>
  </si>
  <si>
    <t>Does the acquisition involve any of the following special requirements?</t>
  </si>
  <si>
    <t>Has the contractor's responsibility been determined?</t>
  </si>
  <si>
    <t>Is this a follow-on contract?</t>
  </si>
  <si>
    <t>Supply</t>
  </si>
  <si>
    <t>Service</t>
  </si>
  <si>
    <t>Construction</t>
  </si>
  <si>
    <t>R&amp;D</t>
  </si>
  <si>
    <t>Commercial</t>
  </si>
  <si>
    <t>Non-Commercial</t>
  </si>
  <si>
    <t>Yes</t>
  </si>
  <si>
    <t>No</t>
  </si>
  <si>
    <t>Design-Build</t>
  </si>
  <si>
    <t>Traditional</t>
  </si>
  <si>
    <t>Basic Research</t>
  </si>
  <si>
    <t>Applied Research</t>
  </si>
  <si>
    <t>Development</t>
  </si>
  <si>
    <t>Below Thresholds</t>
  </si>
  <si>
    <t>Above Thresholds</t>
  </si>
  <si>
    <t>Competitive</t>
  </si>
  <si>
    <t>Non-Competitive</t>
  </si>
  <si>
    <t>Sealed Bidding</t>
  </si>
  <si>
    <t>Negotiated RFP</t>
  </si>
  <si>
    <t>Other</t>
  </si>
  <si>
    <t>Commercial Solutions Opening (CSO)</t>
  </si>
  <si>
    <t>Small Business Set-Aside</t>
  </si>
  <si>
    <t>8(a) Program</t>
  </si>
  <si>
    <t>HUBZone Program</t>
  </si>
  <si>
    <t>Women-Owned Small Business (WOSB) Program</t>
  </si>
  <si>
    <t>Service-Disabled Veteran-Owned Small Business (SDVOSB) Program</t>
  </si>
  <si>
    <t>None</t>
  </si>
  <si>
    <t>Only One Responsible Source</t>
  </si>
  <si>
    <t>Unusual and Compelling Urgency</t>
  </si>
  <si>
    <t>Industrial Mobilization; Engineering, Developmental, or Research Capability</t>
  </si>
  <si>
    <t>International Agreement</t>
  </si>
  <si>
    <t>Authorized or Required by Statute</t>
  </si>
  <si>
    <t>National Security</t>
  </si>
  <si>
    <t>Public Interest</t>
  </si>
  <si>
    <t>Firm-Fixed-Price (FFP)</t>
  </si>
  <si>
    <t>Fixed-Price Incentive (FPI)</t>
  </si>
  <si>
    <t>Fixed-Price with Economic Price Adjustment (FP-EPA)</t>
  </si>
  <si>
    <t>Cost-Plus-Fixed-Fee (CPFF)</t>
  </si>
  <si>
    <t>Cost-Plus-Incentive-Fee (CPIF)</t>
  </si>
  <si>
    <t>Cost-Plus-Award-Fee (CPAF)</t>
  </si>
  <si>
    <t>Single Award IDIQ</t>
  </si>
  <si>
    <t>Multiple Award IDIQ</t>
  </si>
  <si>
    <t>Government Furnished Property (GFP)</t>
  </si>
  <si>
    <t>Classified Information</t>
  </si>
  <si>
    <t>Work on a Government Installation</t>
  </si>
  <si>
    <t>Performance Outside the US/Canada</t>
  </si>
  <si>
    <t>Berry Amendment/Specialty Metals</t>
  </si>
  <si>
    <t>Sustainability/Environmental Considerations</t>
  </si>
  <si>
    <t>Indemnification</t>
  </si>
  <si>
    <t>Yes, Performance-Based Payments</t>
  </si>
  <si>
    <t>Yes, Advance Payments</t>
  </si>
  <si>
    <t>Yes, Standard Progress Payments</t>
  </si>
  <si>
    <t>Yes, Unusual Progress Payments</t>
  </si>
  <si>
    <t>No, Contractor Financing</t>
  </si>
  <si>
    <t>If supply, Is it a commercial or non-commercial item?</t>
  </si>
  <si>
    <t>If service, Is it for Advisory &amp; Assistance Services (A&amp;AS)?</t>
  </si>
  <si>
    <t>If R&amp;D, What is the research objective and phase?</t>
  </si>
  <si>
    <t>If Construction, is it a design-build or traditional construction project?</t>
  </si>
  <si>
    <t>If Service, is it for Advisory &amp; Assistance Services (A&amp;AS)?</t>
  </si>
  <si>
    <t>If Supply, is it a commercial or non-commercial item?</t>
  </si>
  <si>
    <t>If Research, what is the research objective and phase?</t>
  </si>
  <si>
    <t>01AN, 01AS, 05DA, 05DD, 08GA, 08KA, 08KB, 08KD, 08KE, 08KF, 08KH, 08KI, 12CB, 12II, 62OB, 71AA, 71AC, 71AD, 71AE, 71AF, 71AG, 71AH</t>
  </si>
  <si>
    <t>06AB, 41AB</t>
  </si>
  <si>
    <t>01AP, 02CA, 03AA, 04AC, 06CA, 12P, 50AA, 50B, 50CD, 71AH</t>
  </si>
  <si>
    <t>50DB, 50EM</t>
  </si>
  <si>
    <t>02BK, 08PB, 08PC, 08PD, 08PE, 08PF, 08PG, 08PH, 12ID</t>
  </si>
  <si>
    <t>03AB, 05CA, 05CB, 08HA, 12BA, 14AF, 60AD, 63CA</t>
  </si>
  <si>
    <t>05CB, 11AB, 16AD, 17AD, 55CA, 55CB, 55CC, 55CD, 55EA, 55FA</t>
  </si>
  <si>
    <t>04AC, 04AF, 04AJ</t>
  </si>
  <si>
    <t>04AI</t>
  </si>
  <si>
    <t>02BI, 02BJ, 06AA, 12MC, 17AE, 55DB</t>
  </si>
  <si>
    <t>05BH, 06AB, 06AC, 06AD, 06AE, 06AF, 06AG, 06AH, 06AJ, 06AK, 06AM, 06AN, 06AO, 06CA, 12AB, 62AC</t>
  </si>
  <si>
    <t>06AB, 06AC, 06AD, 06AE, 06AF, 06AG, 06AH, 06AJ, 06AK, 06AM, 06AN, 06AO, 12AB, 62AC</t>
  </si>
  <si>
    <t>02BF, 08EC, 08EI, 08EJ, 71AE, 71AF</t>
  </si>
  <si>
    <t>70BB</t>
  </si>
  <si>
    <t>08EI, 08EJ</t>
  </si>
  <si>
    <t>02BE, 08KH, 62BI</t>
  </si>
  <si>
    <t>08EG</t>
  </si>
  <si>
    <t>08FA, 08FB, 62BH</t>
  </si>
  <si>
    <t>08ED, 50EF</t>
  </si>
  <si>
    <t>Time &amp; Materials</t>
  </si>
  <si>
    <t>Labor Hour (LH)</t>
  </si>
  <si>
    <t>02BO, 06DA, 08EE, 08EF, 12IC, 50EF, 50FD, 62IC</t>
  </si>
  <si>
    <t>12IB, 28AA, 28AB, 28AC, 28AD, 28AG, 28AH, 28AI, 28AJ, 28AK, 32AC, 33AE, 71BA, 71BB</t>
  </si>
  <si>
    <t>32AA</t>
  </si>
  <si>
    <t>40AA</t>
  </si>
  <si>
    <t>08PB, 08PC, 08PD, 08PE, 08PF, 08PG, 08PH, 34CC, 34CD, 34CE, 34CF, 57BAH</t>
  </si>
  <si>
    <t>07AA, 53AA, 53AC, 53AF, 53AG, 60AD</t>
  </si>
  <si>
    <t>34BA, 62IG, 71CB</t>
  </si>
  <si>
    <t>24AA, 24AB, 24AC</t>
  </si>
  <si>
    <t>01CA, 08JA, 08JB, 12IM, 12IN, 62IH</t>
  </si>
  <si>
    <t>02BM, 05BB, 12IL, 62IN</t>
  </si>
  <si>
    <t>Cyber Security (NIST SP 800-171)</t>
  </si>
  <si>
    <t>Cyber Security (CMMC)</t>
  </si>
  <si>
    <t>Intellectual Property: Technical Data Rights</t>
  </si>
  <si>
    <t>Intellectual Property: Patents and Royalties</t>
  </si>
  <si>
    <t>Intellectual Property: Software Licensing</t>
  </si>
  <si>
    <t>International Acquisition: Foreign Military Sales (FMS)</t>
  </si>
  <si>
    <t>International Acquisition: Balance of Payments Program</t>
  </si>
  <si>
    <t>International Acquisition: Trade Agreements</t>
  </si>
  <si>
    <t>02BK, 17CA, 62IH</t>
  </si>
  <si>
    <t>36AB, 62IH</t>
  </si>
  <si>
    <t>99AG, 99AH, 99AI, 99AJ, 99AK</t>
  </si>
  <si>
    <t>99AL</t>
  </si>
  <si>
    <t>02BB, 06AH, 08HA, 08HB, 08HC, 08IA, 08IB, 08IC, 08ID, 08IE, 12FB, 12IC, 50DAH, 62FD, 62IC, 99AF</t>
  </si>
  <si>
    <t>12BB, 34CB, 57BB, 62BG, 62RK</t>
  </si>
  <si>
    <t>25AA</t>
  </si>
  <si>
    <t>05BE, 05BF, 25AA</t>
  </si>
  <si>
    <t>41AA, 41AB</t>
  </si>
  <si>
    <t>32AA, 32AB, 32AC, 32AD</t>
  </si>
  <si>
    <t>31AA, 32CA, 32CB</t>
  </si>
  <si>
    <t>02BC, 02BH, 06AM, 50EN</t>
  </si>
  <si>
    <t>Does the file reflect that changes initiated by the buyer to the PR/MIPR and/or attachments were coordinated with the requirement owner (RO)? (DFARS PGI 204.7103(a), DFARS PGI 253.208-1, AFMCI 20-102)</t>
  </si>
  <si>
    <t>Have initiator changes, including accounting classification, to the PR/MIPR been made by amendment? (DFARS PGI 211.7001, DFARS PGI 253.208-1, AFMCI 20-102)</t>
  </si>
  <si>
    <t>Is the PR/MIPR package complete/correct? (DFARS PGI 211.7001, DFARS PGI 253.208-1, AFI 64-102, AFMCI 20-102)</t>
  </si>
  <si>
    <t>Does the file reflect that inspection requirement or changes to any quality requirement were coordinated with the requirement owner (RO)? (DFARS 246.103(1) and AFMCI 20-102)</t>
  </si>
  <si>
    <t>Do PR Line item numbers conform to the uniform contract line item numbering system? (DFARS 204.7103)</t>
  </si>
  <si>
    <t>Does the file reflect changes to the preservation/packaging were coordinated with the requirement owner (RO)? (AFMCI 20-102)</t>
  </si>
  <si>
    <t>Does the file does reflect changes to transportation data for solicitations (DD form 1653) were coordinated with the requirement owner (RO)? (AFMCI 20-102)</t>
  </si>
  <si>
    <t>Do the Purchase Requests for services acquisitions that are not performance based include the following statement: IAW 10 USC 2330, the Services Designated Official (SDO) has approved the attached Performance Work Statement and Quality Assurance Surveillance Plan ensuring requirements are performance based to the maximum extent practicable.? (DAFFARS 5337.170-2)</t>
  </si>
  <si>
    <t>Are attachments to the PR/MIPR included/correct? (DFARS PGI 211.7001, DFARS PGI 253.208-1, AFMCI 20-102)</t>
  </si>
  <si>
    <t>31.4 UCI Was an independent government estimate of the cost of A&amp;E services submitted to the CO before commencing negotiations for each action expected to exceed the SAT? (FAR 36.605)</t>
  </si>
  <si>
    <t>1.3 UCI If services, is the required determination by the Agency Head or Designated Requirements Official certifying that none of the functions to be performed are inherently governmental included in the contract file? (For AFMC, this is accomplished by a Requirements Approval Document.) (FAR 7.503(e) DFARS 207.5)</t>
  </si>
  <si>
    <t>Do the Purchase Requests contain sufficient information to accurately define the requirement in terms of functions to be performed, performance required, or essential physical characteristics? (FAR 11.002)</t>
  </si>
  <si>
    <t>Does the documentation of BPA calls cite the appropriate purchase requisitions and accounting and appropriation data? (Does not apply to purchases made via GPC) ( FAR 13.303-5(e)(4))</t>
  </si>
  <si>
    <t>30.4 UCI Are liquidated damages included on projects estimated at over $750K, except cost-plus-fixed-fee contracts or contracts where the contractor cannot control the pace of the work? If so, did the file contain documentation for how liquidated damages were determined? (FAR 11.502, FAR 36.206, DFARS 211.503)</t>
  </si>
  <si>
    <t>Does the contract file &gt;SAT contain a government estimate or enough details to support the complexity and/or dollar threshold of the requirement? (AFI64-102, FAR 4.803(a)(7), DoD IGCE Handbook Services Acquisition)</t>
  </si>
  <si>
    <t>Was an approval obtained or an exception is met for non-required use of the Government Purchase Card at or below the micro-purchase threshold? (FAR 13.2(b), DFARS 213.270)</t>
  </si>
  <si>
    <t>1.1 UCI Does the file contain documentation that adequate funds were available prior to contract award or is the contract action either expressly conditioned upon availability of funds or subject to a limitation of cost or funds clause? (FAR 32.702, FAR 43.105, DFARS 232.703, DAFFARS MP5332.7)</t>
  </si>
  <si>
    <t>30.3 UCI Was an independent Government estimate of construction costs prepared and did the solicitation contain the magnitude of the requirement? (FAR 36.203, FAR 36.204, DFARS 236.204)</t>
  </si>
  <si>
    <t>Was the chair of the Acquisition Strategy Panel at the appropriate level? (DAFFARS 5307.104-92(a))</t>
  </si>
  <si>
    <t>2.6 UCI If required, is an Acquisition Strategy Panel (ASP) or waiver by the ASP chairperson documented in the contract file? (DAFFARS 5307.104-92)</t>
  </si>
  <si>
    <t>2.1 UCI Was an Early Strategy and Issues Session (ESIS) conducted for all service acquisitions greater than or equal to $100M (recommended for services acquisitions below $100M)? (AFI 63-138, paragraph 4.2)</t>
  </si>
  <si>
    <t>2.2 UCI If no exceptions apply, was a written Acquisition Plan (AP) or written Streamlined Strategy properly coordinated and approved at the appropriate level and included in the contract file? (FAR 7.103, FAR 7.104, DFARS 207.103, DFARS 207.104, DAFFARS 5307.104-92(c), DAFFARS 5307.105)</t>
  </si>
  <si>
    <t>Is the Acquisition Plan format/content complete/correct--e.g. options, foreign participation, procedures, contract type, essential services, performance criteria enforcement, sources, special clauses? (FAR 7.105, FAR 16.301-2(b), FAR 16.301-3, DFARS 207.105 &amp; PGI 207.105, DAFFARS 5307.105)</t>
  </si>
  <si>
    <t>2.7 UCI If a significant change occurred after the acquisition strategy was approved/signed, was a revised AP and a statement that summarizes the changes approved by the appropriate authority and included in the contract file? (FAR 7.104(a), DAFFARS 5307.104-91)</t>
  </si>
  <si>
    <t>Did the services designated official/SADA approve the SASS/Acquisition Strategy? (DAFFARS 5337.170-2, DAFI 63-138.)</t>
  </si>
  <si>
    <t>2.5 UCI If a cost-reimbursement contract, was the written acquisition plan approved/signed at least one level above the contracting officer? (FAR 16.301-3(a)(2))</t>
  </si>
  <si>
    <t>Does acquisition planning documentation reflect a strategy to transition to firm-fixed price? (FAR 7.105(b)(5)(iv))</t>
  </si>
  <si>
    <t>Was written concurrence with the acquisition plan (for procurement of conventional ammunition) obtained from the Single Manager for Conventional Ammunition (SMCA)? (DFARS 207.103(h) &amp; DFARS PGI 207.103(h))</t>
  </si>
  <si>
    <t>Did out of scope contract (potentially including new work) modifications include an updated or new Acquisition Plan/SASS? (FAR 7.104, DAFFARS 5307)</t>
  </si>
  <si>
    <t>When the plan proposes using other than full and open competition while awarding the contract, was the plan coordinated with the cognizant competition advocate (when competition advocate is required to sign the J&amp;A, &gt;750K)? Was coordination on the acquisition plan with the cognizant competition advocate secured before contract award on an other than full and open competition? (FAR 7.104(c), DAFFARS 5306.304(a))</t>
  </si>
  <si>
    <t>Was the Acquisition Plan coordinated with the small business specialist for a DoD acquisition where consolidation &gt;$2M or bundling at any value? (FAR 7.104(d), FAR 7.107)</t>
  </si>
  <si>
    <t>If this is a program is for a major system, were the requirements to have contractors propose government rights to technical data addressed? (FAR 7.106(b), DFARS 207.106)</t>
  </si>
  <si>
    <t>Was the formal solicitation released prior to approval of the SASS/acquisition plan? (DAFFARS 5307.104-90(b))</t>
  </si>
  <si>
    <t>2.8 UCI If environment and energy conservation objectives are associated with the acquisition, are they documented in the contract file? (FAR 7.105(b)(17), FAR 13.201(f), FAR 23.4, FAR 23.7)</t>
  </si>
  <si>
    <t>9.13 UCI For contracts which include Government-determined essential contractor services, do the contracts contain a written mission essential contractor services plan? Do COs consult with a functional manager to assess the sufficiency of a plan prior to incorporation in the contract? (DFARS 237.7602)</t>
  </si>
  <si>
    <t>2.12 UCI Does the acquisiton plan, or the contract file if a written acquisition plan is not required, document the contracting officer's decision whether or not to use multiple awards? (FAR 16.504(c)(1)(ii)(c), DFARS 216.504(c))</t>
  </si>
  <si>
    <t>2.11 UCI Does the acquisiton plan, or the contract file if a written acquisition plan is not required, include documentation to show why the particular contract type was selected? (FAR 16.103(d), FAR 16.104, DFARS 216.104, DAFFARS 5316.103(d)</t>
  </si>
  <si>
    <t>27.2 UCI Federal Supply Schedule (FSS) Order: Were at least three schedule contractors considered prior to placing an order in excess of the micro-purchase threshold but not exceeding the simplified acquisition threshhold? Or was documentation of circumstances restricting consideration to fewer than three included as required? (FAR 8.405-1(c))</t>
  </si>
  <si>
    <t>Does the file include the invitation for bid (IFB) mailing list/source list? (FAR 14.204)</t>
  </si>
  <si>
    <t>If consolidation, bundling, or tiered evaluations: Was appropriate market research conducted and have required coordination, notifications, and determinations been accomplished? (FAR 7.107, FAR 10.001, DFARS 207.170-3, DFARS 210.001) (Hill PK Addendum: DFARS 207.170-3 RESERVED, DFARS 205.205-70)</t>
  </si>
  <si>
    <t>3.2 UCI Was market research conducted and appropriately documented in the file? (FAR 10.002, FAR 12.101(a), FAR 12.202(a), DFARS 210.002, DAFFARS 5310.002) (Hill PK Addendum: FAR 10.001)</t>
  </si>
  <si>
    <t>If supplies or services are on the AbilityOne Procurement List or the Federal Prison Industries Schedule, did acquisition comply with Government source priorities/requirements? (FAR 8.002, FAR 8.602, FAR 8.704, DFARS 208.602-70) (Hill PK Addendum: FAR 8.703, 8.705)</t>
  </si>
  <si>
    <t>3.1 UCI Did acquisition comply with source priorities where mandatory Government sources exist to satisfy requirements for supplies and services? (FAR 8.002, FAR 8.602, FAR 8.704, DFARS 208.602-70)</t>
  </si>
  <si>
    <t>4.1 UCI Unless excepted, was SB specialist review documented on the DD Form 2579, Small Business Coordination Record and were required coordinations accomplished? (FAR 19.201(c )(10), DFARS 219.201(c)(10)(A), DFARS PGI 219.201(c)(10)(1), DAFFARS 5319.201(c)(10)(A), DAFFARS 5319.201(c )(10)(B))</t>
  </si>
  <si>
    <t>Does the contract file document the rationale for dissolving small business/small purchase set-aside? (FAR 13.003 (b)(1), 19.502-2, 19.506, DFARS 219.502-2)</t>
  </si>
  <si>
    <t>Is a written notice, rejecting recommendations of the small business office and/or SBA procurement center representative, in the file? (FAR 19.502-8)</t>
  </si>
  <si>
    <t>Is the DD FORM 2579 accurate and complete? (DFARS 219.201(c)(10)(B), DFARS PGI 253.219-70)</t>
  </si>
  <si>
    <t>4.2 UCI Was the acquisition set aside for small business unless the Contracting Officer (CO) made a determination that the criteria for set-aside cannot be met? (FAR 19.502, DFARS 219.502-2)</t>
  </si>
  <si>
    <t>4.4 Were determinations and findings for consolidation or bundling of contract requirements coordinated with SB specialist? (FAR 7.107, FAR 19.201(d)(3), DAFFARS 5307.107-2, DAFFARS 5307.107-3, DAFFARS 5319.201(d)(1))</t>
  </si>
  <si>
    <t>Were all 8(a) contracts and modifications (if any) distributed to both the Small Business Administration (SBA) and the 8(a) contractor in accordance with the timeframes set forth in FAR 4.201? (FAR 19.812(b))</t>
  </si>
  <si>
    <t>4.3 UCI For acquisitions $8M or more, unless totally set-aside for small business, was the acquisition plan/strategy coordinated with the SB specialist?</t>
  </si>
  <si>
    <t>6.1 UCI Was synopsis of proposed contract action accomplished as required, and if not, was an exception documented in the contract file? (FAR 5.205(g), FAR 7.107-5, DFARS 205.205-70)</t>
  </si>
  <si>
    <t>Were notices of proposed contract actions estimated to exceed $25k transmitted to the government point of entry-SAM.gov? (FAR 5.003, 5.101(a)(1), 5.201(b)(1), 5.202, 5.207(a), DAFFARS 5305.202)</t>
  </si>
  <si>
    <t>5.1 UCI Was notification of consolidation or substantial bundling accomplished as required, and if not, was an exception documented in the contract file? (FAR 5.205(g), FAR 7.107-5, DFARS 205.205-70)</t>
  </si>
  <si>
    <t>Does the Synopsis contain accurate/complete information? (FAR 5.207)</t>
  </si>
  <si>
    <t>For sustainable acquisition requirements (or description of high- performance sustainable building practices required, if for design, construction, renovation, repair, or deconstruction), was this information incorporated into the synopsis? (See parts 23 or 36). (FAR 5.207(c)(11))</t>
  </si>
  <si>
    <t>For proposed contract action in an amount estimated to be greater than $25k but not greater than SAT, does the synopsis provide a description of the procedures to be used in awarding the contract (request for oral or written quotation or solicitation), and the anticipated award date? (FAR 5.207(c)(12))</t>
  </si>
  <si>
    <t>For architect-engineer projects and other projects for which the supply or service codes are insufficient, did the synopsis provide brief details i.e. location, scope of services required, cost range and limitations, type of contract, estimated starting and completion dates, and any significant evaluation factors? (FAR 5.207(c)(13))</t>
  </si>
  <si>
    <t>In the solicitation includes FAR clause 52.225-3, Buy American Act - Free Trade Agreements - Israeli Trade Act, or equivalent agency clause, did the synopsis provide the following notice: One or more of the items under this acquisition is subject to Free Trade Agreements.? (FAR 5.207(c)(14)(i))</t>
  </si>
  <si>
    <t>If the solicitation includes FAR clause 52.225-5, Trade agreements, or equivalent agency clause; did the synopsis provide the following notice: One or more of the items under this acquisition is subject to the World Trade Organization Government Procurement Agreement and Free Trade Agreements.? (FAR 5.207(c)(14)(ii))</t>
  </si>
  <si>
    <t>For a noncompetitive contract action (including those that do not exceed the SAT), was the intended source and a statement of the reason justifying the lack of competition incorporated into the synopsis? (FAR 5.207(c)(15))</t>
  </si>
  <si>
    <t>Except when using sole source authority 6.302-1, did the synopsis did provide a statement that all responsible sources may submit a bid, proposal, or quotation which shall be considered by the agency? (FAR 5.207(c)(16)(i))</t>
  </si>
  <si>
    <t>When using the sole source authority at 6.302-1, did the synopsis provide a statement that all responsible sources may submit a capability statement, proposal, or quotation, which shall be considered by the agency? (FAR 5.207(c)(16)(ii))</t>
  </si>
  <si>
    <t>Was the technical data required to respond to the solicitation furnished as part of the solicitation? Did the synopsis identify the source in the government from which the technical data may be obtained? (FAR 5.207(c)(19))</t>
  </si>
  <si>
    <t>Did the synopsis include a notice if there are restrictions to foreign participation? (DFARS 225.79, DFARS PGI 225.79, DAFFARS 5305.204, 5327-9000, DAFMAN 16-201)</t>
  </si>
  <si>
    <t>Did the synopsis include classification codes for services or supplies? CO's must use one of the classification codes identified at SAM.gov to identify services or supplies in the synopsis. (FAR 5.207(e))</t>
  </si>
  <si>
    <t>For a combined synopsis/solicitation, was the synopsis prepared IAW regulations? (FAR 12.603)</t>
  </si>
  <si>
    <t>Was the solicitation (which is not a combined synopsis/solicitation procedure for commercial items) issued before the required 15 day publication period elapsed? (FAR 5.203(a))</t>
  </si>
  <si>
    <t>Was the appropriate solicitation response time allowed (non-commercial-30 days, A-E-30 days, R&amp;D-45 days, qualifying designated country source request - 45 days)? (FAR 5.203 &amp; DFARS 205.203(b))</t>
  </si>
  <si>
    <t>Does the file does contain evidence that the presolicitation notice for proposed construction contracts expected to exceed SAT was waived by the Head of the Contracting Agency (HCA) or as delegated? (FAR 36.213-2(a), DAFFARS 5336.213-2(a) and DAFFARS MP 5301.601(a)(i))</t>
  </si>
  <si>
    <t>A collective bargaining agreement represents contractor employees, but was a notice to interested parties mailed to the incumbent contractor and the collective bargaining agent at least 30 days in advance? (FAR 22.1010(a)&amp;(b))</t>
  </si>
  <si>
    <t>Did the CO post the brand name justification for acquisitions exceeding SAT that use brand name specifications to the government wide point of entry, SAM.gov or the E-BUY system? (FAR 5.102 (a)(6))</t>
  </si>
  <si>
    <t>Is the content of the presolicitation notice adequate for a construction requirement over SAT? (FAR 36.213-2)</t>
  </si>
  <si>
    <t>If this acquisition is being made under Full and Open Competition after exclusion of sources, does the file contain an individual D&amp;F signed by the head of the agency or designee and/or does the D&amp;F adequately support the exclusion? (FAR 6.202, DFARS 206.202, DAFFARS 5306.202)</t>
  </si>
  <si>
    <t>7.1 UCI If Other than Full and Open Competition, does the contract file include the appropriate justification or exception document which was approved at the appropriate level? (FAR 6.3, DFARS 206.304, DAFFARS 5306.304, DAFFARS 5308.405-6, FAR 8.405-6, FAR 11.105(a), FAR 16.505(b)(2)(ii)) (Hill PK Addendum: AFPD 64-1)</t>
  </si>
  <si>
    <t>If Other than Full and Open Competition, does the contract file include documentation (Justification and Approval (FAR 6), Limited Sources Justification and Approval (FAR 8), single source justification or sole source justification including brand name for certain commercial items (FAR 13), or Fair Opportunity Exception (FOE) determination and approval, at the authorized appropriate level? (FAR 6.304, DAFFARS 5306.304? FAR 8.405-6(d), DAFFARS 5308.405-6, DAFFARS 5313.106-1, DAFFARS 5313.501, FAR 16.505(b)(1), DAFFARS 5316.505(b)(2))</t>
  </si>
  <si>
    <t>Is the J&amp;A/Sole Source Justification complete, correct, and provides sufficient facts and rationale for the use of the cited authority? (FAR 6.303-2, FAR 13.501(a), DAFFARS 5306.303-2)</t>
  </si>
  <si>
    <t>Does the J&amp;A include description of efforts made to ensure that offers are solicited from as many potential sources as is practicable, including whether a notice was or will be publicized as required by FAR 5.2? If not synopsized, the documentation of which exception under FAR 5.202 applies. (FAR 6.303-2(b)(6))</t>
  </si>
  <si>
    <t>Does the J&amp;A either accurately describe the market research conducted and its results, or does it provide a statement of the reason market research was not conducted? (FAR 6.303-2(b)(8))</t>
  </si>
  <si>
    <t>Did the contracting officer certify that the justification was accurate and complete to the best of his/her knowledge; or did they certify that the anticipated price would be fair and reasonable? (FAR 6.303-2(b)(7), 6.303-2(b)(12))</t>
  </si>
  <si>
    <t>Was the estimated dollar value of all options included in determining the approval level of the justification? (FAR 6.304(d)).</t>
  </si>
  <si>
    <t>7.3 UCI If after approval, an increase to scope occurred, was the increase approved by the appropriate approving official (if required)? (DAFFARS 5306.304)</t>
  </si>
  <si>
    <t>If J&amp;A authority FAR 6.302-2, unusual and compelling urgency, was cited, does the J&amp;A support the impact of the delay in award, include rationale as to the extent and nature of the harm to the government, and/or not exceed 12 months without appropriate approval? (FAR 6.302-2, 6.303-2(b)(9)(iii), DAFFARS 5306.302-2(d)(1)(ii))</t>
  </si>
  <si>
    <t>Is the International Agreement Competitive Restriction (IACR) and a copy of the associated Letter of Offer and Acceptance (LOA) in the file for the use of exception FAR 6.302-4 and/or was it approved by the appropriate authority? (FAR 6.302-4, DFARS 206.304(a)(4), 206.302-4(c). and DAFFARS 5306.302-4(c))</t>
  </si>
  <si>
    <t>If the proposed contract action is for new work outside the scope of the original contract, did the contracting officer submit a new J&amp;A as a stand-alone document to the appropriate approving authority base on the dollar value of the contract action of the new work? (FAR 6.303-2, DAFFARS 5306.304(e))</t>
  </si>
  <si>
    <t>7.2 UCI Was the approved justification or exception document posted as required? (FAR 5.301(d), FAR 5.406, FAR 6.305, FAR 8.405-6(a), FAR 13.501(a), FAR 16.505(b)(2)(ii)(D))</t>
  </si>
  <si>
    <t>Was the Brand Name Justification and Approval (30 days required), Limited Source Justification, or Fair Opportunity Exception determination and finding posted with the solicitation? (FAR 6.305, 5.102(a)(6), 8.405-1(e), 16.505(a)(4))</t>
  </si>
  <si>
    <t>Did the Contracting Officer determine that only one source is reasonably available and/or use the appropriate form when purchasing an acquisition estimated under the simplified acquisition threshold? Does the file contain an adequate description why only one source is reasonably available? (FAR 13.106-1(b), DAFFARS 5313.106-1(b))</t>
  </si>
  <si>
    <t>On multiple award contracts, did the CO give every awardee a fair opportunity to be considered for a delivery order/task order exceeding the micro-purchase threshold? If one of the statutory exceptions were used does the file have an approved exception to Fair Opportunity determination and finding? (FAR 16.504(a)(4), 16.505(b)(1), 16.505(b)(2))</t>
  </si>
  <si>
    <t>27.3 UCI FSS Order: Was an order exceeding the SAT placed against an FSS awarded on a competitive basis? If not, was the contract file documented appropriately? (FAR 8.405-6(c), DFARS 208.405-6, DAFFARS 5308.405-6)</t>
  </si>
  <si>
    <t>If acquisition requires disclosure of classified, export-controlled, or sensitive unclassified information, does the file contain evidence of foreign disclosure office review, or AFMC Form 191 if foreign performance required? (AFPD 16-2, DAFMAN 16-201, AFMCI 20-102)</t>
  </si>
  <si>
    <t>8.3 UCI Were applicable approvals or Determinations and Findings (D&amp;F’s) approved at the appropriate level and included in the contract file for Consolidation, Bundling, or Substantial Bundling? (FAR 7.107, DAFFARS 5307.107-2, DAFFARS 5307.107-3)</t>
  </si>
  <si>
    <t>8.5 UCI Were applicable approvals or Determinations and Findings (D&amp;F’s) approved at the appropriate level and included in the contract file for Organizational Conflict of Interest? (FAR 9.5) (Hill PK Addendum: DAFFARS 5309.503)</t>
  </si>
  <si>
    <t>8.6 UCI Were applicable approvals or Determinations and Findings (D&amp;F’s) approved at the appropriate level and included in the contract file for for liquidated damages? (FAR 11.501(d), DAFFARS 5311.501(d))</t>
  </si>
  <si>
    <t>8.9 UCI Were applicable approvals or Determinations and Findings (D&amp;F’s) approved at the appropriate level and included in the contract file for type of Contract? (FAR 12.207(b)(2) and (c)(2), FAR 16.103(d), FAR 16.601(d), DFARS 216.104, DFARS 216.601(d), DAFFARS 5316.103(d), DAFFARS 5316.601(d)) (Hill PK Addendum: Type shall be fully described in the ACQ plan, if required, otherwise, in a D&amp;F, if applicable. See also, FAR 16.301-3, 16.306(c), DFARS 216.306(c))</t>
  </si>
  <si>
    <t>Is the file documented that exceptional circumstances require a longer ordering period/quantity for a service/supply contract exceeding 5 years (3 years including options and $15M if not competitive orders and A&amp;AS)? (Total of the basic and option period/quantity for task/delivery orders shall not exceed the 5 or 3 years unless approved by the LSCP/LCMP/AP approval authority or, when an LCSP/LCMP/AP is not required, the CO, if not otherwise restricted by statute) (FAR 16.504(c)(2), 17.204(e), 22.1002-1, DFARS 217.204(e), DAFFARS 5317.204(e))</t>
  </si>
  <si>
    <t>If this is a Firm-fixed price, level-of-effort term contract that exceeds $150k, was it approved by the chief of the contracting office? (FAR 16.207-3(d))</t>
  </si>
  <si>
    <t>8.10 UCI Were applicable approvals or Determinations and Findings (D&amp;F’s) approved at the appropriate level and included in the contract file for Single Source Task or Delivery Order or Requirements Contract &gt; $100M? (FAR 16.503(b)(2), FAR 16.504(c)(1)(ii)(D), DFARS 216.504(c ), DAFFARS 5316.504(c )(c)(1)(ii)(D))</t>
  </si>
  <si>
    <t>If this contract is a multiple award indefinite delivery contract, does the file contain an order placement procedure that will provide awardees a fair opportunity to compete or the method used results in fair consideration/fair notice of intent of all awardees for orders? (FAR 16.505(b))</t>
  </si>
  <si>
    <t>If this contract is a multiple award indefinite delivery contract which allows decentralized ordering, does the file contain evidence of adequate controls or oversight necessary to ensure ordering procedures are followed? (DAFFARS 5316.505-90)</t>
  </si>
  <si>
    <t>Is a Determination and Finding for award-fee/incentive contract signed by the HCA or designee no lower than one level below the HCA for award fee or two levels below for incentive fee, included in the contract file addressing items in FAR 16.401(e). (FAR 16.401(d), DAFFARS 5316.4, DFARS 216.405-2, PGI 216.401(e)(iii))?</t>
  </si>
  <si>
    <t>If the FFP contract is incrementally funded, does it meet the DFARS 232.703-1 requirements? (DFARS 232.703-1)</t>
  </si>
  <si>
    <t>Does this contract include a fixed price with Economic Price Adjustment (EPA)? If so, is there an adequate Contracting Officer's determination that a fixed price with EPA contract is necessary either to protect the contractor or government against significant fluctuations in labor or material costs or to provide for contract price adjustment in the event of changes in the contractor's established prices? (FAR 16.203-3)</t>
  </si>
  <si>
    <t>For the acquisition of commercial items, were only authorized contract types (firm fixed price or fixed price with economic price adjustment or T&amp;M if competitive) used? (FAR 12.207(a), 12.207(b)(ii))</t>
  </si>
  <si>
    <t>8.19 UCI Is the written Determination and Findings (D&amp;F) required in the contract file for a Time-and-Materials /Labor-Hour contract included in the file, or has it been approved by the appropriate approval authority? (FAR 16.601(d) (FAR 12.207(b)(1)(ii)(A), DFARS 216.601(d)(i), DAFFARS 5316.601(d)) (Hill PK Addendum for Other Determinations/Approval)</t>
  </si>
  <si>
    <t>If exercising an option for T&amp;M contracts, did the CO prepare a D&amp;F and was it signed at the appropriate level stating no other contract type is suitable? (FAR 16.601(d)(1)(i), DFARS 216.601(d)(i), DAFFARS 5316.601(d))</t>
  </si>
  <si>
    <t>8.11 UCI Were applicable approvals or Determinations and Findings (D&amp;F’s) approved at the appropriate level and included in the contract file for Multi-Year? For services see DFARS 217.171, DAFFARS 5317.171. For supplies see DFARS 217.172 and DAFFARS 5317.172? (FAR 17.105-1, DAFFARS 5317.105-1) (Hill PK Addendum: authority has been delegated to SCO as per MP5301.601(a)(i))</t>
  </si>
  <si>
    <t>Does the task/delivery order have authorization from the Senior Procurement Executive if the contract (including options) exceeds 10 years, or POP exceeds 11 years? (DFARS 217.204(e)(i)(C), DFARS 217.204(e)(iii))</t>
  </si>
  <si>
    <t>For options in sealed bidding and contracting by negotiation, is the contracting officer determination that there is a reasonable likelihood that the options will be exercised before including the provision at FAR 52.217-5 Evaluation of Options in the solicitation contained in the file? (FAR 17.202(a))</t>
  </si>
  <si>
    <t>8.12 UCI Were applicable approvals or Determinations and Findings (D&amp;F’s) approved at the appropriate level and included in the contract file for Options – Quantity/Term? (FAR 17.205, DAFFARS 5317.205) (Hill PK Addendum: FAR 1.702(b))</t>
  </si>
  <si>
    <t>8.19 UCI Are the provisions, clauses, and instructions included for the evaluation and establishment of options? Was the Determination that evaluation of option quantities is not in best interest of government missing or was not approved at a level above the contracting officer? (FAR 17.206, FAR 17.208) (Hill PK Addendum for Other Determinations/Approval)</t>
  </si>
  <si>
    <t>26.3 UCI If an option was exercised, did the CO provide written notice to the contractor within the specified time period and in accordance with the terms of the contract? (FAR 17.207) (Hill PK Addendum: see par (a))</t>
  </si>
  <si>
    <t>8.13 UCI Were applicable approvals or Determinations and Findings (D&amp;F’s) approved at the appropriate level and included in the contract file for Options – Exercise? (FAR 17.207, DFARS 217.207(c), DAFFARS 5317.207(c)) (Hill PK Addendum: (c ) and (f), and IAW DFARS 217.207 Items considered should be (1) funds are available; (2) the requirement covered by the option fulfills an existing government need; (3) the exercise of the option is the most advantageous method of fulfilling the government's need, price and other factors considered; and (4) the option was synopsized in accordance with Part 5 unless exempted by 5.202(a)(11) or other appropriate exemption in 5.202, (5) The contractor is not listed in the SAM Exclusions in accordance with FAR PART 9.405-1. (6) The contractor's past performance evaluations on other contract actions have been considered; (7) The contractor's performance on this contract has been acceptable, e.g., received satisfactory ratings and (8) The contractor's record in the System for Award Management database is active and the contractor's Data Universal Numbering System (DUNS) number, Commercial and Government Entity (CAGE) code, name, physical address are accurately reflected in the contract document?)</t>
  </si>
  <si>
    <t>26.6 UCI Did the CO extend the contract per the extension of Services Clause and not more than 6 months? (FAR 17.208(f), FAR 37.111)</t>
  </si>
  <si>
    <t>For a contract under a collective bargaining agreement, was advance written notification of the forthcoming successor contract and the applicable acquisition dates or the forthcoming contract modification and applicable acquisition dates or the forthcoming multiple year contract anniversary date provided to the incumbent contractor and its employees’ collective bargaining agent prior to exercising the option? (FAR 22.1010(a))</t>
  </si>
  <si>
    <t>8.14 UCI Were applicable approvals or Determinations and Findings (D&amp;F’s) approved at the appropriate level and included in the contract file for Berry Amendment DNAD? (DFARS 225.7002-2(b), DAFFARS 5325.7002-2(b)(1)(iv))</t>
  </si>
  <si>
    <t>Were the appropriate specialty metals provisions and clauses included in the solicitation/contract? (DFARS 225.7003-5)</t>
  </si>
  <si>
    <t>A-E - Was approval for use of design competition obtained from the agency head or designee? (FAR 36.602-1(b))</t>
  </si>
  <si>
    <t>31.1 UCI Is the 6% statutory limitation for A&amp;E design services observed? (FAR 15.404-4(c)(4)(i)(B)) (Hill PK Addendum: DFARS 236.606-70)</t>
  </si>
  <si>
    <t>A-E - Did the Government require the A-E to redesign the project if the price of construction proposed in response to a Government solicitation exceeds the construction funding limitation in the A-E contract at no increase in the price of the contract? If not, does the contract file contain a written statement for the reasons the firm should not redesign the project? (FAR 36.609-1, 52.236-22)</t>
  </si>
  <si>
    <t>30.1 UCI Were payment and performance bond requirements included in the solicitation and was adequate security obtained for acquisitions &gt;$35K? If not, was documentation present IAW FAR 28.102-1? (FAR 28.102, FAR 28.201)</t>
  </si>
  <si>
    <t>31.2 UCI Was approval from the head of the agency received for any construction contract awarded to a firm (or its subsidiaries or affiliates) that designed the project? (FAR 36.209, DAFFARS 5336.209)</t>
  </si>
  <si>
    <t>31.3 UCI Did the evaluation board prepare a selection report and recommend, in order of preference, at least three firms that were considered to be the most highly qualified? (FAR 36.602-3(d), DAFFARS 5336.602-3)</t>
  </si>
  <si>
    <t>SABER (Simplified Acquisition Base Engineering Requirements) - Did the Contracting Officer ensure minimum design for the project met the 35% requirement and ensure the project did not require the services of a registered architect or engineer? (Air Force Contracting Construction Guide)</t>
  </si>
  <si>
    <t>Did the Contracting Officer obtain approval from the Secretary of Defense, or designee, to award a Cost-Plus-Fixed-Fee construction contract? (DFARS 216.306)</t>
  </si>
  <si>
    <t>30.5 UCI Did the CO make appropriate arrangements for prospective offerors to inspect the work site and document the visit? (FAR 36.210)</t>
  </si>
  <si>
    <t>8.16 UCI Were applicable approvals or Determinations and Findings (D&amp;F’s) approved at the appropriate level and included in the contract file for Availability of Personnel – A&amp;AS? (FAR 37.204)</t>
  </si>
  <si>
    <t>8.15 UCI Were applicable approvals or Determinations and Findings (D&amp;F’s) approved at the appropriate level and included in the contract file for Personal or Professional Services Contracts? (FAR 37.103, FAR 37.104, DFARS 237.104(b)(i), DAFFARS 5337.104(b))</t>
  </si>
  <si>
    <t>For negotiated service contracts over $750k, was the evaluation of professional employee's compensation plan in the file? (FAR 22.1103)</t>
  </si>
  <si>
    <t>The agency head or designee shall employ procedures to ensure that requirements for service contracts are vetted and approved as a safeguard to prevent contracts from being awarded or administered in a manner that constitutes an unauthorized personal services contract. Contracting officers shall follow the procedures at PGI 237.503, include substantially similar certifications in conjunction with service contract requirements, and place the certification in the contract file. (DFARS 237.503, DFARS PGI 237.503)</t>
  </si>
  <si>
    <t>2.10 UCI If services above the SAT, is the acquisition performance based IAW AFI 63-138, or approved to be otherwise by the Services Designated Official (SDO)? (FAR 37.6, DAFFARS 5337.170-2, DAFI 63-138)</t>
  </si>
  <si>
    <t>8.17 UCI Were applicable approvals or Determinations and Findings (D&amp;F’s) approved at the appropriate level and included in the contract file for warranties? (DFARS 246.704) (Hill PK Addendum: DoD Warranty Guide)</t>
  </si>
  <si>
    <t>Does the contract contain marking of warranty instructions, and attachments if applicable? (FAR 46.706(b)(5) and DFARS 246.706(b)(5), DFARS 246.710)</t>
  </si>
  <si>
    <t>Is the warranty plan approved by the COCO and is complete and accurate? (DoD Warranty Guide)</t>
  </si>
  <si>
    <t>Major weapon system warranty cost benefit analysis (CBA) - Was the CBA accomplished prior to release of RFP for the production contract and updated after receipt of proposals with the contractor's proposed warranty price? (AFI 65-501, ECONOMIC ANALYSIS,)</t>
  </si>
  <si>
    <t>Did the contracting officer tailor the terms and conditions of the warranty to the program? (DoD Warranty Guide)</t>
  </si>
  <si>
    <t>Did the contracting officer include warranties in cost-reimbursement contracts only when authorized in accordance with agency regulations? (FAR 46.705, DFARS 246.705(a))</t>
  </si>
  <si>
    <t>Does the file document that the Government has the ability to enforce the warranty and has an adequate administration system to track it or report defects? (FAR 46.703(c))</t>
  </si>
  <si>
    <t>Was the Agency head determination to exempt value engineering in the file and was the clause included in the contract? (FAR 48.102)</t>
  </si>
  <si>
    <t>Was authorization from the chief of the contracting office obtained for the inclusion of a value engineering clause (shall not be included for R&amp;D except full-scale development, engineering services for not-for-profit/nonprofit organizations, personal services, component/product improvement contract, commercial products-see FAR Part 11-, exempted contract from requirements of FAR 48 by agency head)? (FAR 48.201(a))</t>
  </si>
  <si>
    <t>8.19 UCI Were applicable approvals or determinations and Findings (D&amp;F's) approved at the appropriate level and included in the contract file? Was PCO determination &amp; findings (D&amp;F) supporting use of a New Nonstandard Clause Not Published in FAR/DFARS/AFFARS not in the file, and/or was not approved by legal or one level above the PCO? (DFARS 201.304, 201.403, 201.404, DAFFARS 5301.304). Or, was the supporting documentation not in accordance with the categorization and/or criteria established by DFARS PGI 201.301 and/or the AF Clause Control Plan? (DFARS 201.402, DFARS PGI 201.301, DAFFARS 5301.304) (Hill PK Addendum for Other Determinations/Approval)</t>
  </si>
  <si>
    <t>8.4 UCI Were applicable approvals or Determinations and Findings (D&amp;F’s) approved at the appropriate level and included in the contract file to solicit offers from, award contracts to, or consent to subcontracts with contractor debarred, suspended, or proposed for debarment ? (FAR 9.405(a) DFARS 209.405) (Hill PK Addendum: FAR 9.406-1(c), FAR 9.407-1(d), DAFFARS 5309.405)</t>
  </si>
  <si>
    <t>8.19 UCI Were applicable approvals or determinations and Findings (D&amp;F's) approved at the appropriate level and included in the contract file? Was the Contracting Officer justification that acquisition of an EPA-designated item or the procurement of a product containing recovered materials does not meet or exceed the EPA recovered material content guidelines missing from the contract file? (FAR 23.405(b(2)) (Hill PK Addendum for Other Determinations/Approval)</t>
  </si>
  <si>
    <t>8.19 UCI Were applicable approvals or determinations and Findings (D&amp;F's) approved at the appropriate level and included in the contract file? Was a non-availability statement for acquisitions of electronic &amp; info technology (EIT) if services/supplies are not compliant with accessibility standards (FAR 39.205(c)(3)) or the basis for undue burden decision (FAR 39.205(a)(1)&amp;(c)(1)) in the file?(Hill PK Addendum for Other Determinations/Approval)</t>
  </si>
  <si>
    <t>8.19 UCI Were applicable approvals or determinations and Findings (D&amp;F's) approved at the appropriate level and included in the contract file? Was the Contracting officer determination to include minimum experience/education requirement for contractor personnel for acquisitions of information technology services in the file and/or if the needs of the agency requires the use of other than a performance based acquisition, was this documented in the file? (FAR 39.104, FAR 37.6) (Hill PK Addendum for Other Determinations/Approval)</t>
  </si>
  <si>
    <t>8.19 UCI Were applicable approvals or determinations and Findings (D&amp;F's) approved at the appropriate level and included in the contract file? Was the D&amp;F for Economy Act orders with the Support Agreement, Military Interdepartmental Purchase Request (MIPR) or approved at the appropriate level and in the contract file? (FAR 17.502-2(c), DFARS 217.503(d), DAFFARS 5317.5, AFI 65-118) (Hill PK Addendum for Other Determinations/Approval)</t>
  </si>
  <si>
    <t>8.19 UCI Were applicable approvals or Determinations and Findings (D&amp;F's) approved at the appropriate level and included in the contract file? Does the file include an evaluation with all of the appropriate elements, including cost effectiveness and fees? (FAR 17.703, DFARS 217.770, DAFFARS 5317.770, AFI 65-118) (Hill PK Addendum for Other Determinations/Approval)</t>
  </si>
  <si>
    <t>8.7 UCI Were applicable approvals or Determinations and Findings (D&amp;F’s) approved at the appropriate level and included in the contract file for Commercial Item Determination (&gt;SAT) (DFARS 212.102) (Hill PK Addendum: FAR 12.102, DFARS PGI 212.102. Can be done as a D&amp;F or addressed in the acquisition plan or documented in the market research with proper elements addressed.)</t>
  </si>
  <si>
    <t>8.19 UCI Were applicable approvals or Determinations and Findings (D&amp;F's) approved at the appropriate level and included in the contract file? Were only foreign items, not listed in DFARS 225.103(b)(iii), available and was there a non-availability determination, approved at the appropriate level, in the file? (DFARS 225.103(b)) (Hill PK Addendum for Other Determinations/Approval)</t>
  </si>
  <si>
    <t>8.19 UCI Were applicable approvals or Determinations and Findings (D&amp;F's) approved at the appropriate level and included in the contract file? Were FAR Part 13 Simplified Acquisition, Lowest Priced Technically Acceptable (LPTA) evaluation procedure? specifically described by the solicitation and was the related D&amp;F and/or associated justification required by DFARS 213.106-1(a)(2)(ii) documented in the contract file? (DFARS 213.106-1(a)(2)(ii)) (Hill PK Addendum for Other Determinations/Approval)</t>
  </si>
  <si>
    <t>8.19 UCI UCI Were applicable approvals or Determinations and Findings (D&amp;F's) approved at the appropriate level and included in the contract file? Subject to this FAR Part 15 Source Selection, Lowest Priced Technically Acceptable (LPTA) evaluation procedures were specifically described by the solicitation, but were the related D&amp;F and/or associated justification required by DFARS 215.101-2-70, documented in the file? (DFARS 215.101-2-70) (Hill PK Addendum for Other Determinations/Approval)</t>
  </si>
  <si>
    <t>8.19 UCI Were applicable approvals or determinations and Findings (D&amp;F's) approved at the appropriate level and included in the contract file? Did the contracting officer assess scope, properly document the rationale, and provide a reasonable basis for detemination when issuing a modification? (DAFFARS 5343.102-90) (Hill PK Addendum for Other Determinations/Approval)</t>
  </si>
  <si>
    <t>8.8 UCI Were applicable approvals or Determinations and Findings (D&amp;F’s) approved at the appropriate level and included in the contract file for Determination of the best contracting approach for pass-through charges? (FAR 15.404-1(h)(2)DFARS PGI 215.404-1(h)(2)(A), (B)) (Hill PK Addendum:Applicable when subcontracting costs exceeded 70 percent of the total cost)</t>
  </si>
  <si>
    <t>8.19 UCI Were determinations and approvals included in the file prior to any amount of overtime premium in para (a) of 52.222-2? (FAR 22.103-4) (Hill PK Addendum for Other Determinations/Approval)</t>
  </si>
  <si>
    <t>8.2 UCI Were applicable approvals or Determinations and Findings (D&amp;F’s) approved at the appropriate level and included in the contract file for an Early Effective Date? (DAFFARS 5304.102)</t>
  </si>
  <si>
    <t>Is the DD FORM 1423, Contract Data Requirements List, required and in the file and complete/accurate and approved? (DoD 5010.12-M)</t>
  </si>
  <si>
    <t>Is the DD FORM 1423, Contract Data Requirements List, properly identified as an exhibit in attachments and/or numbered correctly? (DFARS PGI 204.7105)</t>
  </si>
  <si>
    <t>Does the file contain a complete record of the pre-bid, pre-negotiation conference and/or site visit? (FAR 14.207, FAR 36.210)</t>
  </si>
  <si>
    <t>Were the minutes/other specific information about the proposed acquisition of pre-proposal/pre-bid conference provided to all attendees and non-attendees? (FAR 15.201(c)(8) and (f))</t>
  </si>
  <si>
    <t>SABER (Simplified Acquisition Base Engineering Requirements) - Did the Contracting Officer ensure minimum design for the project met the 35% requirement and ensure the project did not require the services of a registered architect or engineer? (AF Contracting Construction Guide)</t>
  </si>
  <si>
    <t>Does the Section A/solicitation form, contains errors or omissions? (e.g. FAR 12.204, FAR 12.603, and 53.212 for Commercial; FAR 13.307, and 53.213 for SAP, FAR 14.201-2(a), and 53.214 for IFB, FAR 15.204-2(a), 53.215-1 for RFP)</t>
  </si>
  <si>
    <t>Is the authority for other than full and open competition cited on the solicitation or does the referenced authority agree with the Justification and Approval in the file? (FAR 6.301(b))</t>
  </si>
  <si>
    <t>Does the solicitation or solicitation amendment include an effective/issue date? (e.g. FAR 13.307(c) 15.204-2(a)(2)(iii), 43.101)</t>
  </si>
  <si>
    <t>Is the Surveillance Criticality Designator (SCD)--A, B, or C-- on the solicitation / correct? (FAR 42.1105, DFARS 242.1105)</t>
  </si>
  <si>
    <t>Is the Defense Priorities and Allocation System (DPAS)--DO/DX--rating on the solicitation and either the provision or clause are included? (FAR 11.603, FAR.11.604)</t>
  </si>
  <si>
    <t>Is Section B (or equivalent), supplies or services and prices/costs, free of errors and omissions? (e.g. 15.204-1, 15.204-2(b) for RFP and 14.201-2(b) for IFB, SF18/1449)</t>
  </si>
  <si>
    <t>Was the FMS customer specific information included in the line item and stated as FMS at the line item with the case identifier identified on the CLIN/Sub-CLIN? (DAFFARS 5306.302-4, 225.7301(c), 243.170 and PGI 225.7301(c)(ii), PGI 243.170, AFMCI 20-102 )</t>
  </si>
  <si>
    <t>2.9 UCI For severable services funded by annual appropriations, with performance crossing fiscal years, is the period of performance one year or less? (FAR 32.703-3, FAR 37.106, DFARS 232.703-3(b))</t>
  </si>
  <si>
    <t>Does the solicitation description agree with purchase request? (AFMCI 20-102)</t>
  </si>
  <si>
    <t>Does the Requirements solicitation specify the maximum limit of the contractor's obligation to deliver and the government's obligation to order, the maximum or minimum quantities that the government may order under each individual order, and the maximum that it may order during a specified period of time? (FAR 16.503(a)(2))</t>
  </si>
  <si>
    <t>1.2 UCI If appropriated funds are obligated with the contract action, are obligations consistent with limitations on the obligation of appropriated funds, such as the bona fide needs rule, period of availablity, and type of funds? Does the funding information for each Contract Line Item Number match the information on the funding document? (DoD 7000.14R, Vol 3, Ch 8, para 3.3 &amp; 3.4.1)</t>
  </si>
  <si>
    <t>30.2 UCI If the solicitation contains one or more items subject to statutory cost limitations, were offerors informed as to the applicability of cost limitations as prescribed in FAR 36.205(b)? (FAR 36.205(b))</t>
  </si>
  <si>
    <t>9.2 UCI Does the CLIN Structure meet the criteria for establishing the Contract Line Items? (DFARS 204.7103-1, DFARS PGI 204.7103) (Hill PK Addendum Note: e.g. PSC/FSC Codes).</t>
  </si>
  <si>
    <t>For a task order contract for A&amp;AS that exceeds five years, does the file contain documentation supporting an exception to the five year limitation? (FAR 16.505(c))</t>
  </si>
  <si>
    <t>Does the file have the required determination supporting the lack of multiple awards for requirements contracts for A&amp;AS that exceeds 3 years and $15M (Including all options)? (FAR 16.503(d)(1))</t>
  </si>
  <si>
    <t>Is Section C (or equivalent), description/specifications/work statement, free of errors and omissions? (e.g. FAR 15.204-1 and 15.204-2(c) for RFP, FAR 14.201-2(c) for IFB,SF18/1449)</t>
  </si>
  <si>
    <t>Is Section D (or equivalent), packaging and marking, free of errors or omissions? (e.g. FAR 14.201-2(d) for IFB, 15.204-2(d) for RFP, SF18/1449)</t>
  </si>
  <si>
    <t>Is Section E (or equivalent), inspection and acceptance, free of errors or omissions? (e.g. FAR 14.201-2(e) for IFB, 15.204-2(e) for RFP SF18/1449)</t>
  </si>
  <si>
    <t>Are the solicitation inspection/quality assurance provisions consistent with PR/MIPR requirements and/or do they specify points or place(s) of quality assurance (QA)? (FAR 46.103(a), FAR 46.401(b), FAR 46.503, DFARS 246.102, 246.103)</t>
  </si>
  <si>
    <t>Does Section F (or equivalent), required delivery date, include realistic deliveries or performance? Is it free of errors and omissions? (e.g.FAR 11.401, 11.404, 13.106-3(b)(2) and 14.201-2(f) for IFB, 15.204-2(f) for RFP, SF18/1449)</t>
  </si>
  <si>
    <t>Are the terms of the time/place/method of delivery or performance for option specified in the solicitation? (FAR 15.204-2(f), FAR 17.204, and DAFFARS 5317.2)</t>
  </si>
  <si>
    <t>Did the solicitation for a maintenance/repair project awarded near the end of fiscal year contain a requirement that work begins before January (first quarter) of the following calendar year? (DoD 7000.14R, Vol 3, Chap 8, para 3.5)</t>
  </si>
  <si>
    <t>Is the FOB point on the solicitation correct? (FAR 47.302)</t>
  </si>
  <si>
    <t>Is Section G (or equivalent), Contract Administration Data, free of errors and omissions? (e.g. FAR 14.201-2(g) for IFB, 15.204-2(g) for RFP, SF18/1449)</t>
  </si>
  <si>
    <t>Is the ACRN structure listed in section B and/or section G (or equivalent) in conformance with the uniform contract line item numbering system and/or the payment instructions are adequate for payment by DFAS? (DFARS 204.7101, 204.7103, 204.7104, 204.7107, DFARS 204.7108)</t>
  </si>
  <si>
    <t>Is Section I (or equivalent), Contract Clauses, free of errors and omissions? (e.g. FAR 14.201-3 for IFB, 15.204-3 for RFP, 13.302-5, SF18/1449)</t>
  </si>
  <si>
    <t>Does the solicitation contain the appropriate subcontracting plan clauses? (FAR 19.708 (b) and DFARS 219.708)</t>
  </si>
  <si>
    <t>For task order contracts for A&amp;AS contracts that exceed three years and $15M (Including all options) (IAW FAR 16.506(g), does the solicitation contain FAR 52.216-28, multiple awards for advisory &amp; assistance services as required unless a determination has been made that multiple awards are not practicable? (IAW FAR 16.504(c)(2)(i)(A))</t>
  </si>
  <si>
    <t>Were the requirements to include warranty provisions, clauses, and instructions met? (FAR 46.703, 46.710, DoD Warranty Guide )</t>
  </si>
  <si>
    <t>Do clauses incorporated by reference cite the complete reference(s) and proper date? (FAR 52.103)</t>
  </si>
  <si>
    <t>9.4.7 UCI Are required provisions, clauses, and instructions included for an action conditioned on availability of funds?. (FAR 32.703-2, DAFFARS 5332.703-2, DAFFARS MP5332.7) (Hill PK Addendum: FAR 32.702, FAR 32.706)</t>
  </si>
  <si>
    <t>9.4.8 UCI Are required provisions, clauses, and instructions included for and action that is Incrementally funded . (FAR 32.706-2(b), DFARS 232.704-70 DFARS 232.706-70) (Hill PK Addendum: FAR 32.704)</t>
  </si>
  <si>
    <t>Does the solicitation contain the appropriate inspection clause? (FAR 46.3 Contract Clauses, See FAR Inspection Clauses 52.246-1 through 52.246-16, DFARS 246.402, DFARS 246.404)</t>
  </si>
  <si>
    <t>Construction - Did the Contracting Officer include a waiver in the file if the required Performance and Payment Bond clause was not included in the solicitation? (FAR 28.102-1(a)(1)&amp;(2))</t>
  </si>
  <si>
    <t>9.4.10 UCI Are required provisions, clauses, and instructions included for a Construction Warranty? ( FAR 46.710(e), DFARS 246.710(2)) (Hill PK Addendum: FAR 52.246-21)</t>
  </si>
  <si>
    <t>Does the solicitation address federal sustainability requirements for the supply of products, services, or construction, which requires products to be energy-efficient, water-efficient, Biobased, environmentally preferable, non-ozone depleting or made with recovered materials? (FAR 23.103, FAR 23.406?</t>
  </si>
  <si>
    <t>Were the appropriate clauses included in the solicitation/contract for 10 USC 2533a/10 USC 4862 Berry Amendment? Acquisition of items, either as end products or components, are restricted to items that have been grown, reprocessed, reused or produced in the United States under 10 USC 2533a Berry Amendment (DFARS 225.7002-1, and -3).</t>
  </si>
  <si>
    <t>Were the appropriate clauses included in the solicitation/contract for 10 U.S.C. 2533b? Acquisition of items, or components of items, containing specialty metals, are restricted to specialty metals melted or produced in the United States. (DFARS 225.7003-5)</t>
  </si>
  <si>
    <t>Does Section J (or equivalent), List of Documents, Exhibits, and Other Attachments, contain errors or omissions? (e.g. FAR 14.201-4 for IFB, and FAR 15.204-4 for RFP, SF18/1449)</t>
  </si>
  <si>
    <t>9.12 UCI If construction (Davis-Bacon) or services subject to Service Contract Labor Standards, were wage determinations or wage increases incorporated and applied properly? (FAR 22.404, FAR 22.1007, FAR 22.1012-1) (Hill PK Addendum: Davis-Bacon updated to Construction Wage Rate Requirements; Was the work designated for each determination or part thereof? (FAR 22.404-2))</t>
  </si>
  <si>
    <t>Is Section K, Representations, Certifications, and Other Statements of Bidders, Offerors or Quoters, free of errors and omissions? (e.g. FAR 14.201-5(a) for IFB and FAR 15.204-5(a) for RFP, SF18/1449)</t>
  </si>
  <si>
    <t>9.6 UCI Did the contracting officer incorporate the provision at FAR 52.204-24, Representation Regarding Certain Telecommunications and Video Surveillance Services or Equipment, in all solicitations, including in all notices of intent to place an order, or solicitations for an order under indefinite delivery contracts. (FAR 4.2105(a), FAR 52.204-24)</t>
  </si>
  <si>
    <t>9.8 UCI Did the contracting officer incorporate the provision at FAR 52.204-26, Covered Telecommunications Equipment or Services-Representation, in all solicitations? (FAR 4.2105(c), FAR 52.204-26)</t>
  </si>
  <si>
    <t>Is Section L (or equivalent/52.212-1), instructions, conditions, and notices to bidders, offerors, or quoters, free of errors or omissions? (e.g. FAR 14.201-5(b) FOR IFB, AND FAR 15.204-5(b) FOR RFP, SF18/1449, FAR 13.106-2)</t>
  </si>
  <si>
    <t>9.4.1 UCI Are required provisions, clauses, and instructions included for Brand name or Equal? (FAR 11.107)</t>
  </si>
  <si>
    <t>16.5 UCI Did the CO include the DoD Proposal Adequacy Checklist in draft and final RFPs and RFPs for UCAs, when required? (DFARS 215.408(4) DAFFARS MP5315.400-1c) (Hill PK Addendum: DFARS 252.215-7009, DAFFARS MP5315.400-1(d)</t>
  </si>
  <si>
    <t>9.5 UCI Except for supplies or services exempted by DoDI 5000.79, did the Contracting Officer incorporate the provision at DFARS 252.204-7024, Notice on the Use of the Supplier Performance Risk System, in solicitations for supplies and services, including solicitations using FAR part 12 procedures for the acquisition of commercial products and commercial services? (DFARS 204.7604, DFARS 252.204-7024, DoDI 5000.79)</t>
  </si>
  <si>
    <t>Is Section M (or equivalent/52.212-1), evaluation factors for award, free of errors and omissions? (e.g. FAR 14.201-5(c), FAR 13.106-2, SF18/1449, and FAR 15.204-5(c))</t>
  </si>
  <si>
    <t>20.3 UCI Were all factors and significant subfactors for contract award and their relative importance stated clearly in the solicitation? (FAR 15.304, DFARS 215.304, DoD SS Procedures, Chpt 2, DAFFARS MP5315.3, Chpt 2)</t>
  </si>
  <si>
    <t>Did the contracting officer include small business evaluation factors in the evaluation of offers that include subcontracting opportunities? (FAR 15.304(c)(3)(ii), 15.304(c)(4), DFARS 215.304(c)(i), DFARS PGI 215.304 (c)(i)(A), DoD SSP, para 1.4.4.1.3 &amp; 2.3.2.8)</t>
  </si>
  <si>
    <t>Were the procedures for issuing a combined synopsis/solicitation followed? FAR 12.603(b) e.g. SF1449 should not be used.</t>
  </si>
  <si>
    <t>Were commercial item contract types limited to FFP or FP/EPA, and time-and-materials or labor hour? (FAR 12.207(a) and (b))</t>
  </si>
  <si>
    <t>9.10 UCI When acquiring commercial items, were commercial acquisition provisions and clauses used as required? (FAR 12.301, FAR 12.302, DFARS 212.301) (Hill PK Addendum: Were the terms and conditions of FAR 52.212-1, and FAR 52.212-4 only tailored in accordance with commercial practices? (DFARS 212.302, DAFFARS 5312.302) Were offerors evaluated and award made IAW FAR 52.212-2? Were FAR 52.212-1 and FAR 52.212-4 only tailored IAW commercial practices for that item? (FAR 12.302, DFARS 212.302, DAFFARS 5312.302) Were offerors evaluated and award made IAW FAR 52.212-2? (FAR 12.301(c), DFARS 212.301(c), FAR 13.106, DFARS 213.106-1, DFARS 213.106-1-70, DFARS 213.106-2, FAR 14.2, FAR 15.3, DFARS 215.300, DAFFARS 5315.300))</t>
  </si>
  <si>
    <t>Was the Standard Form (SF) 1449 used for Solicitation/Contract/Order for commercial requirements? (FAR12.204(a), FAR 12.302)</t>
  </si>
  <si>
    <t>Was the Oral RFQ/RFP used appropriately and/or properly documented? Or was an exception to full and open competition documented appropriately? (FAR 13.106-1(c), 13.106-3(b), FAR 15.203(f))</t>
  </si>
  <si>
    <t>Was the Letter RFP/FOPR used appropriately and/or properly documented? (FAR 15.203(e), FAR 16.505(b))</t>
  </si>
  <si>
    <t>9.11 UCI Did the CO consider and specify in the solicitation the type and format of cost or pricing data that is required? Major considerations: competitive vs. sole source, dollar value of effort, possible TINA exceptions, preaward and postaward access to offeror's records? (FAR 15.403-5)</t>
  </si>
  <si>
    <t>Was Certified Cost or Pricing Data requested when it was prohibited? (FAR 15.403-1, DFARS 215.403-1)</t>
  </si>
  <si>
    <t>Have NDAs for individuals with access to Source Selection Material been completed and filed and are procedures in effect to safeguard proposals from unauthorized disclosure throughout the source selection process and to secure bids before the bid opening date? (FAR 3.104-4, FAR 14.401(a), FAR 15.207(b)? DoD SSP 1.4.1.2.6)</t>
  </si>
  <si>
    <t>Were simplified acquisition procedures used to the maximum extent practicable and/or used appropriately? (FAR 13.003, 13.1, 13.2, 13.3, 13.5, 36.203, 36.521, DFARS 213.1, 213.2, 213.3, 213.5)</t>
  </si>
  <si>
    <t>Is the amendment to the solicitation/RFQ/FOPR complete/correct? (FAR 13.307, 53.213. DFARS 213.307 for SAP; FAR 14.208 and 53.214 for IFB; FAR 15.206, 15.210(b), 53.215-1(b) for RFP; FAR 16.505(b) for FOPR; FAR 43.201 for Change Order; FAR 49.602-5 for Settlements; FAR 53.242-1 for Novation Agreement; FAR 53.243 for Contract Modification)</t>
  </si>
  <si>
    <t>Were amendments issued before/after the established time and date for the receipt of proposals sent to all receiving solicitation or offerors in the competitive range? (FAR 14.208, 15.206)</t>
  </si>
  <si>
    <t>Was the Standard FORM 1409, ABSTRACT OF OFFERS, OR optional FORM 1419, Abstract of Offers-Construction, signed/dated by the proper official? (FAR 4.803(a)(10), FAR 14.403 (a))</t>
  </si>
  <si>
    <t>When award is made to the lowest offeror, the use of an abstract, SF Form 1409 or 1410, Abstract of Offers and Continuation Sheet, may be used as the pricing evaluation documentation. Was the abstract completed properly? Did it prominently display the accepted price, the reason for the rejection of the lowest offer if a higher price is accepted, and/or a statement the price(s) is considered fair and reasonable based on adequate price competition? Did the abstract have the contract number, List CLINs awarded, and total amount of award? (FAR 12.209 - Commercial, FAR 13.106-2 &amp; 13.106-3 - Small Purchase? FAR 14.408-2 - IFB)</t>
  </si>
  <si>
    <t>Were quotes or offers evaluated inclusive of transportation charges from the shipping point of the supplier to the delivery destination? (FAR 13.106-2(a)(1)(ii))</t>
  </si>
  <si>
    <t>For sealed bids, were next lower bids used, irregularities resolved, bid guarantees, and bid opening conducted in accordance with reguations? (FAR 14.403 -14.408, FAR 28.101-4)</t>
  </si>
  <si>
    <t>Was the pre-award agency level protest resolved? Award cannot be made until resolution of agency protest unless approved at the appropriate level. (FAR 33.103(f))</t>
  </si>
  <si>
    <t>25.1 UCI Did the CO follow proper procedures to resolve protests? (FAR 33.1, DFARS 233.1, DAFFARS 5333.1)</t>
  </si>
  <si>
    <t>Was the Small Business size protest resolved appropriately before award? (FAR 19.302, 19.305, 19.306, 19.307, &amp; 19.308 for protests of small business representations)</t>
  </si>
  <si>
    <t>Does the file contain documentation of authorization to award a contract pending decision of the GAO, and is that approval at the appropriate level? (FAR 33.104(b)(1) &amp; (d); DAFFARS 5333.104, DAFFARS MP 5333.104(b)(2)(iii))</t>
  </si>
  <si>
    <t>Is the evaluation of offers complete/correct? (FAR 12.205, FAR 12.602, FAR 15.305, DFARS 215.305, DoD Source Selection Procedures, Chapter 3, DAFFARS 5315.3, DAFFARS MP 5315.3 Chapter 3)</t>
  </si>
  <si>
    <t>Were proper discussions conducted with all offerors? (FAR 15.306, DFARS 215.306(c), DoD Source Selection Procedures, Chapter 3, DAFFARS 5315.3, DAFFARS MP 5315.3, Chapter 3)</t>
  </si>
  <si>
    <t>Was legal concurrence obtained and/or determination by the COCO for contractor's alleged mistake (before award) in bid/proposal? (FAR 14.407-3(e) &amp; (f), 15.306, DFARS 214.407-3,DAFFARS 4314.407-3(e), DAFFARS 5301.602-2(c)(i)(A)(1))</t>
  </si>
  <si>
    <t>For a contract award based on competitive proposals, did the file include an official summary of the debriefing which was requested in writing by offerors? (FAR 15.505(g), 15.506(f))</t>
  </si>
  <si>
    <t>10.2 UCI Did the Contracting Officer address proposal issues or contingencies? (FAR 14.404-2, FAR 14.405, FAR 15.306)</t>
  </si>
  <si>
    <t>Was there a mistake in the offer, and did the contracting officer advise the offeror of the suspected mistake, identify the mistake (or area of the proposal which is suspect) and request verification? (FAR 14.407-1, 14.407-2, 14.407-3, 15.306; 15.404)</t>
  </si>
  <si>
    <t>Is the Cost or Pricing Data complete/correct? (FAR 15.404-1(c)(2)(v))</t>
  </si>
  <si>
    <t>Did the Contractor include the Proposal Adequacy Checklist in their proposal when required? (DFARS 215.408(4), DAFFARS MP 5315.400-1(c))</t>
  </si>
  <si>
    <t>33.1 UCI If only one offer was received when competitive procedures were used and the solicitation allowed fewer than 30 days for receipt of proposals, does the contract file reflect: (a) That the contracting officer consulted with the requiring activity regarding revision of the requirements document in order to promote more competition (see FAR 6.502(b) and 11.002); and (b) That the contracting officer resolicited for an additional period of at least 30 days for receipt of proposals; or obtained HCA approval to waive the requirement to resolicit for an additional period of at least 30 days? (DFARS 215.371-2 and 215.371-5(a)) (Hill PK Addendum: HCA or as delegated is the approval, DAFFARS MP 5301.601 (a)(i)))</t>
  </si>
  <si>
    <t>10.3 UCI Does the file contain documentation that the required Representations and Certifications were completed/verified? (FAR 4.1201, FAR 12.301(b)(2), FAR 15.204-5(a), DAFFARS 5304.802(f))</t>
  </si>
  <si>
    <t>Does the file contain documentation that the contracting officer verified on-line representations and certifications in SAM.gov? (FAR 4.1201(c), 9.104-5(a)) Exceptions are listed in FAR 4.1102.</t>
  </si>
  <si>
    <t>Has the contractor completed a warranty against contingent fees? (FAR 3.402)</t>
  </si>
  <si>
    <t>Has the offeror modified or deleted parts of the independent price certification, and is the resolution documented in the file? (FAR 3.103-2(b))</t>
  </si>
  <si>
    <t>Is the contractor's response to technical data rights provisions in DFARS 252.227-7017 in the file? (DFARS 227.7103-3(b), 227.7104(e)(2), or 227.7203-3(a)).</t>
  </si>
  <si>
    <t>Does the file include documentation to establish a first article requirement (e.g. AFMC Form 260) and/or documentation in support of first article waiver from the engineering activity? (FAR 9.3, FAR 52.209-3(h), 52.209-4(i), AFMCI 23-110, AFMCI 20-102)</t>
  </si>
  <si>
    <t>Does the file contain documentation to establish a new source as a qualified contractor for an item with qualification requirement? (FAR 9.202)</t>
  </si>
  <si>
    <t>Were transportation factors (DD FORM 1654) included in the competitive solicitation? (FAR 47.301-1, 47.306, DFARS 247.372, FAR 52.247-47)</t>
  </si>
  <si>
    <t>Does the file contain evidence that transportation factors (DD FORM 1654) were considered in the evaluation of F.O.B. origin offers on a competitive solicitation? (FAR 47.301-1, 47.306, DFARS 247.372)</t>
  </si>
  <si>
    <t>Was the finalized subcontracting plan negotiated/incorporated into the undefinitized contractual action (UCA) within 90 days after award or before definitization, whichever comes first?(FAR 19.704(d), 19.705-5(a) (5), &amp; (b))</t>
  </si>
  <si>
    <t>Does the file include evidence of a current ACO approved master subcontract plan and/or individual goals determined adequate by the PCO, small business office, and SBA with input as appropriate from the ACO? (FAR 19.704(a) and (d), FAR 19.705-4, 42.302(a)(52-54))</t>
  </si>
  <si>
    <t>8.18 UCI Were applicable approvals or Determinations and Findings (D&amp;F’s) approved at the appropriate level and included in the contract file for the need for a subcontracting plan? (FAR 19.702(a), FAR 19.702(b), FAR 19.705-2, FAR 19.705-2(c), DFARS 219.702-70) (Hill PK Addendum) Examples include the following:If &gt;$750K (&gt;$1.5M for construction) and no subcontracting possibilities exist, has the CO made a determination coordinated with the small business specialist and approved one level above the CO? (FAR 19.704(d), SB review is a best practice)</t>
  </si>
  <si>
    <t>For contractors participating in the DoD test program for negotiation of comprehensive small business subcontracting plan at a corporate, division, or plant-wide basis, does the file contain a copy of the approved comprehensive plan and/or the clauses incorporated into the solicitation/contract are tailored as appropriate for the test program? (FAR 19.704(d), DFARS 219.702-70, 219.708)</t>
  </si>
  <si>
    <t>If the solicitation required submission of a technical proposal, was the technical evaluation in the file? (FAR 12.602(b)&amp;(c) for Streamlined Commercial; FAR 14.5 for IFB; 15.305(a)(3))</t>
  </si>
  <si>
    <t>If the offerors submitted more than one product for a commercial item, did each product have a separate evaluation? (FAR 12.205(b))</t>
  </si>
  <si>
    <t>29.3 UCI Were proposals received as a result of the BAA evaluated in accordance with evaluation criteria through a peer or scientific review process? (FAR 35.016(d))</t>
  </si>
  <si>
    <t>Was the evaluation criteria used in making the award missing from and/or in compliance with a competitive solicitation? (FAR 12.301(c) for Commercial; 14.201-8 for IFB; 15.203(e) (7), 15.304, 15.306(c) for RFP; 16.405-2, 35.007 for CPAF; 36.602, DFARS 236.602 for A-E, FAR 13.106-1(a)(2), 13.106-2 for SAP, FAR 14.201-5 for IFB, and FAR 15.204-5(b)&amp;(c), and 15.305 for RFP)</t>
  </si>
  <si>
    <t>22.1 UCI Does the contract file include a detailed technical analysis from the requesting activity when required? (FAR 15.404-1(e))</t>
  </si>
  <si>
    <t>11.1 UCI In making an award that requires a subcontracting plan, did the contracting officer assure that a subcontracting plan was submitted when required and ensure that an acceptable plan is incorporated into and made a material part of the contract? (FAR 19.702, FAR 19.704, FAR 19.705, DFARS 219.702-70, DFARS 219.704)</t>
  </si>
  <si>
    <t>11.4 UCI After a contract or contract modification containing a subcontracting plan is awarded or an existing subcontracting plan is amended, did the contracting officer fulfill postaward responsibilities of FAR 19.705-6 including notification and distribution to SBA, monitoring and evaluating prime contractor's compliance with subcontracting plan, and acknowledgement or rejection of ISR and SSR in the eSRS? (FAR 19.705-6, DFARS 219.702-70, DFARS 219.705-6)</t>
  </si>
  <si>
    <t>If the contractor proposed use of a commercial subcontracting plan, does the file contain a copy of the approved plan and/or a copy of the final decision assessing liquidating damages, if applicable? (FAR 19.705-7(f))</t>
  </si>
  <si>
    <t>11.2 UCI In making an award that requires a subcontracting plan, did the contracting officer notify SBA of the opportunity to review the proposed contract (including the plan and supporting documentation) in sufficient time to provide the representative a reasonable time to review the material and submit advisory recommendations to the contracting officer. (FAR 19.705-5(a)(3), DFARS 219.702-70)</t>
  </si>
  <si>
    <t>11.3 UCI Did the contracting officer's review of the subcontracting plan for adequacy ensure that the required information, goals, and assurances are included (see 19.704) and demonstrate that the contracting officer took actions required in FAR 19.705-4(d), to include obtaining advice and recommendations from the agency small business specialist. (FAR 19.704, FAR 19.705-4(d), DFARS 219.702-70)</t>
  </si>
  <si>
    <t>Was the contractor's Make or Buy Plan requested, submitted, and evaluated in accordance with regulation? (FAR 15.407-2(c)&amp;(f), DFARS 215.407-2)</t>
  </si>
  <si>
    <t>Has the Make-or-buy Plan review been accomplished to ensure it does not conflict with the offeror's proposed subcontracting plan? (FAR 19.705-4(d)(4) &amp; (5))</t>
  </si>
  <si>
    <t>Is the Pre-award Survey complete and/or in the file. (FAR 9.106, DFARS 209.106, DFARS 223.370-4)</t>
  </si>
  <si>
    <t>12.3 UCI Upon making a determination of nonresponsibility with regard to a small business concern, did the contracting officer refer the matter to the Small Business Administration for decision on whether to issue a Certificate of Competency? (FAR 9.104-3(d), FAR 19.6) (Hill Addendum: DFARS 219.602)</t>
  </si>
  <si>
    <t>12.1 UCI Does the file include documentation supporting a determination of responsibility or nonresponsibility, including compliance with Limitations on Subcontracting (if applicable) and queries of all required systems (e.g., SAM (if no exception applies), FAPIIS (if &gt;SAT), and SPRS? (FAR 4.1102 - (SAM), FAR 9.103, FAR 9.104-1, FAR 9.105-2, FAR 9.405(e)(1), FAR 9.104-6 - (FAPIIS), DFARS 204.7602, DFARS 209.104-1, DAFFARS 5309.104-1)</t>
  </si>
  <si>
    <t>If the Canadian Commercial CORP (CCC) determination of responsibility is not consistent with other information available, did the CO request from CCC and any other sources additional information as necessary to make a responsibility determination? (DFARS 209.104-4)</t>
  </si>
  <si>
    <t>12.4 UCI If the award requires a subcontracting plan, did the CO consider the contractor's compliance with the subcontracting plans submitted on previous contracts as a factor in determining contractor responsibility? (FAR 19.705-5(a)(1))</t>
  </si>
  <si>
    <t>Was FAPIIS/CPARS utilized for contractor performance history during proposal evaluations? (FAR 9.104-6(a)(1),DFARS 209.105-1)</t>
  </si>
  <si>
    <t>Does the file contain documentation that the contracting officer verified contractor registration in SAM or document that the acquisition is exempt? (FAR 4.1102, 4.1103(a)(1), http://www.sam.gov)</t>
  </si>
  <si>
    <t>12.2 UCI If a determination of nonresponsibility was prepared, was it reported (uploaded) to FAPIIS? (FAR 9.105-2(b)(2), DFARS 209.105-2)</t>
  </si>
  <si>
    <t>14.1 UCI Is the Undefinitized Contract Action (UCA) approval document signed at the appropriate level, and does it fully explain the need to begin performance before definitization, including the adverse impact on agency requirements resulting from delays in beginning performance? (DFARS 217.7404-1, DAFFARS 5317.7404-1)</t>
  </si>
  <si>
    <t>Was a Not-to-Exceed price included in the UCA? (DFARS 217.7404-2)</t>
  </si>
  <si>
    <t>Did the UCA obligate more than 50 percent of the not-to-exceed price prior to definitization, and the file does not contain evidence the contractor had submitted a qualifying proposal to allow authorization to increase the obligation to 75%? Did the PCO limit obligated funds to only an amount consistent with the requirements for the definitization period? (DFARS 217.7404-4, 232.102-70 for coverage on provisional delivery Payments)</t>
  </si>
  <si>
    <t>9.4.5 UCI Are required provisions, clauses, and instructions included for an Undefinitized Contract Action? (DFARS 217.7406)</t>
  </si>
  <si>
    <t>Does the Undefinitized Contractual Action (UCA) contain a preliminary subcontracting plan? (FAR 19.705-5(b))</t>
  </si>
  <si>
    <t>14.4 UCI If the UCA value equaled or exceeded $5 million, was the data input/updated in the reporting tool? (DAFFARS 217.7405)</t>
  </si>
  <si>
    <t>14.2 UCI If definitization was not accomplished within 180 days, does the contract file include justification to include a revised definitization milestone schedule? (DFARS 217.7404-3, DAFFARS 5317.7404-3) (Hill PK Addendum: Update schedule 180 days after reciept of qualified proposal, DAFFARS 5317.7404-3, DAFFARS 5343.204-70-3)</t>
  </si>
  <si>
    <t>Was the request for approval to issue a UCA accomplished via the standardized template at DAFFARS 5317.7404-1 and the approval is located in the contract file?</t>
  </si>
  <si>
    <t>Were un-priced purchase orders processed IAW regulations? (FAR 13.302-2(c))</t>
  </si>
  <si>
    <t>14.5 UCI Does the Price Negotiation Memorandum for definitization document the basis for the profit or fee negotiated when a substantial portion of the required performance has been completed? (DFARS 217.7404-6)</t>
  </si>
  <si>
    <t>14.3 UCI If a UCA has a definitization schedule that is beyond 180 + 90 days after the contractor submits a qualifying proposal, has a written determination by the HCA been accomplished for the extension? (DFARS 217.7404-3(a)(1))</t>
  </si>
  <si>
    <t>Work will be accomplished on a government installation and/or access to a government computer network will be required-- does the solicitation/contract include required provisions/clauses? DAFFARS 5352.242-9000 AND/OR 5352.242-9001? (DAFFARS 5342.490)</t>
  </si>
  <si>
    <t>Is the authorization for use of government property for FMS is complete/correct? (DFARS 245.302)</t>
  </si>
  <si>
    <t>15.2 UCI If a competitive acquisition, did the solicitation specify the contractor responsibilities and evaluation procedures to be followed? (FAR 45.201, FAR 45.202) (Hill PK Addendum, for Government Property)</t>
  </si>
  <si>
    <t>15.1 UCI Prior to furnishing Government property to the contractor, did the CO verify availability and ensure requirements of FAR 45.102 were addressed? (FAR 45.102, DFARS PGI 245.103-70)</t>
  </si>
  <si>
    <t>15.3 UCI If there will be Contractor Acquired Property under a Cost type or Time and Materials contract, has a CLIN for delivery of the property been established? (FAR 45.402, DFARS PGI 245.402-71)</t>
  </si>
  <si>
    <t>9.4.9 UCI Are required provisions, clauses, and instructions included for Government Furnished Property. The following clauses have been added to the contract if required:FAR 52.245-1* and 52.245-9, DFARS 252.245-7001, 252.245-7002, 252.245-7003, 252.245-7004, and 252.211-7007 *If 52.245-1 is required, the other clauses are required.? (FAR 45.107, DFARS 245.107) (Hill PK Addemdum: DAFFARS 5345.103-72, and DAFMAN 23-119)</t>
  </si>
  <si>
    <t>For prospective contracts which royalties, patents, license agreements, and assignments may apply, was the respective policy/regulation of DFARS 227.7009 or respective provisions/clauses followed? (FAR 27.202, 27.204, 31.205-37, DFARS 227.303, 227.7009)</t>
  </si>
  <si>
    <t>Is approval of overtime premiums complete/correct and/or are payments of overtime premiums approved by the contracting officer? (FAR 22.103-4(b), FAR 22.103-4(c) for labor hour and time &amp; material)</t>
  </si>
  <si>
    <t>Did the contracting officer obtain appropriate approval from OUSD(A&amp;S)/DPC via SAF/AQC before providing progress payments at a rate higher than the customary rate (Unusual Progress Payments)? (FAR 32.502-2, DFARS 232.501-2, DAFFARS 5332.501-2)</t>
  </si>
  <si>
    <t>Indemnification request under Public Law 85-804: Does the file include contracting officer's notification of denial or recommendation for approval of the contractor's indemnification request, and was it approved by the appropriate official? (FAR 50.102-1(d), FAR 50.103-6, DFARS 250.103-6, and DAFFARS 5350.102-1-70)</t>
  </si>
  <si>
    <t>Indemnification request under 10 USC 2354: Does the file for research and development contract contain the request for authorization to grant indemnification, including approved definition? (DFARS 235.070-1)</t>
  </si>
  <si>
    <t>Was approval for deviation obtained and was it approved at the appropriate level? (DFARS 201.402(1), DAFFARS 5301.403, 5301.404; )</t>
  </si>
  <si>
    <t>Was the deviation processed correctly, and did it include necessary documentation? (FAR 1.4, DFARS 201.4, DAFFARS 5301.4)</t>
  </si>
  <si>
    <t>Were DCAA/DCMA and/or ACO field pricing info/comments filed appropriately or in the PNM? (FAR 15.404-2, FAR 15.406-3(a)(7), DFARS 215.404-2 , 215.406-3, DAFFARS 5315.407-3)</t>
  </si>
  <si>
    <t>16.4 UCI**When certified cost or pricing data is required and none of the exceptions of FAR 15.403-1(b) apply, did the CO obtain a properly executed Certificate of Current Cost or Pricing Data? (FAR 15.403-4, FAR 15.403-1(b), FAR 15.406-2)</t>
  </si>
  <si>
    <t>Was a waiver of cost accounting standards accomplished? (FAR 30.201-5, 48 CFR 9903.201-5, DFARS 230.201-5, and DAFFARS 5330.201-5)</t>
  </si>
  <si>
    <t>Is the contractor's proposal compliant with cost accounting standards (CAS) and/or were non-compliance issues resolved during contract negotiations? (FAR 15.404-1(c)(2)(iv), 48 CFR 9903.201-4)</t>
  </si>
  <si>
    <t>Does the contract file include documentation to verify price reasonableness or an explanation of the award decision for the Micro-Purchase Threshold requirement? (FAR 13.203)(a)(3), FAR 13.203(b))</t>
  </si>
  <si>
    <t>Does the contract file include documentation to support the decision where competitive quotations were solicited and award was made to other than the lowest quote? (FAR 13.203(b), 13.501(b))</t>
  </si>
  <si>
    <t>Did the contracting officer provide the basis and determine the price is fair and reasonable (even after obtaining additional data from sources other than the offeror) and request the offeror to submit data other than Certified Cost or Pricing Data? (FAR 15.403-3(c)(1), DFARS 215.403-1(c)(3), DFARS PGI 215.403-3, DAFFARS 5315.403-3, DAFFARS MP 5301.601(a)(i))</t>
  </si>
  <si>
    <t>Was the price based on commercial catalog/published price list adequately justified/documented? (FAR 12.209, FAR 13.106-3, FAR 13.106-3(a)(2)(iii), FAR 14.408-2, FAR 15.403-3(c), FAR 15.404-1)</t>
  </si>
  <si>
    <t>Price reasonableness was based on commercial pricing: Does the PNM and/or file contain documentation that the definition of commercial IAW FAR 2.101 was met? (FAR 2.101, 15.403-1(c)(3))</t>
  </si>
  <si>
    <t>16.3 UCI If using commercial or simplified acquisition procedures, does the contract file document specific steps taken to ensure a fair and reasonable price was determined for the acquisition? (FAR 12.209, FAR 13.106-3, FAR 14.408-2, FAR 15.403-1(c)(3), FAR 15.406-3, DFARS 212.209, DFARS 215.403-1(c)(3), DAFFARS 5313.106-3)(Hill PK Addendum: This includes sealed bidding)</t>
  </si>
  <si>
    <t>Did the CO adequately document the principal elements of the negotiated agreement (e.g., in a Price Negotiation Memorandum) as required by FAR 15.406-3(a), with a statement that the price is fair and reasonable, signed by the CO? (FAR 15.406-3, FAR 15.406-3(a), DFARS PGI 215.406-3, DAFFARS 315.406-3) (Hill PK Addendum: This comment has been broken out into more specific and focused comments. When applicable please use comments DAA-DAP.)</t>
  </si>
  <si>
    <t>16.1a UCI Adequate description error: Does the PNM include the purpose of the negotiation and an adequate description of the acquisition?(FAR 15.406-3(a) (1) &amp; (2)) (Hill PK Addendum: Breakout of UCI 16.1 above)</t>
  </si>
  <si>
    <t>16.1b UCI Delivery or performance error: Does the Price Negotiation Memorandum (PNM) address negotiated delivery schedule or period of performance? (DAFFARS 5315.406-3(a), and the Price Negotiation Memorandum (PNM) Checklist) (Hill PK Addendum: Breakout of UCI 16.1 above)</t>
  </si>
  <si>
    <t>16.1c UCI Negotiation Participant error: Does the PNM include the name, position, and organization of contractor/government participants in negotiations? (FAR 15.406-3(a)(3)) (Hill PK Addendum: Breakout of UCI 16.1 above)</t>
  </si>
  <si>
    <t>16.1d UCI Clearance inclusion error? Does the Final PNM address clearance? (DAFFARS 5301.9000, DAFFARS 5301.9001, DAFFARS 5315.406-3(a), and the Price Negotiation Memorandum (PNM) Checklist) (Hill PK Addendum: Breakout of UCI 16.1 above)</t>
  </si>
  <si>
    <t>16.1e UCI Accounting status error: Does the PNM address status of contractor control of purchasing, estimating, accounting, and compensation systems that affected and were considered in the negotiation? (FAR 15.406-3(a)(4)) (Hill PK Addendum: Breakout of UCI 16.1 above)</t>
  </si>
  <si>
    <t>16.1f UCI CAS compliance error: Contract is a CAS covered contract (see 48 CFR 9903.201)? Were non-compliance issues discussed/resolved in the price negotiation memorandum (PNM)? (FAR 15.406-3(a)(4), FAR 30.603, DAFFARS 5315.406-3(a), and the Price Negotiation Memorandum (PNM) Checklist) (Hill PK Addendum: Breakout of UCI 16.1 above)</t>
  </si>
  <si>
    <t>16.1g UCI Negotiation position error: Does the documentation capture the proposed, objective and negotiated positions? (FAR 15.406-3(a)(7) &amp; (8)) (Hill PK Addendum: Breakout of UCI 16.1 above)</t>
  </si>
  <si>
    <t>16.1h UCI Option pricing error: Are option line item prices covered in the price negotiation memorandum (PNM)? (DAFFARS 5315.406-3(a), and the Price Negotiation Memorandum (PNM) Checklist) (Hill PK Addendum: Breakout of UCI 16.1 above)</t>
  </si>
  <si>
    <t>16.1i UCI Integrity of Unit Pricing error: Does the line item pricing adequately reflect the intrinsic value of the items (integrity of unit pricing), and is explained/justified in the PNM? (FAR 15.404-1(f)) (Hill PK Addendum: Breakout of UCI 16.1 above)</t>
  </si>
  <si>
    <t>16.1j UCI Data traceability error: Is data clearly traceable and trackable from sources such as audits, technical reports and proposals (including updates) to its use to develop a negotiation position and negotiation settlement? Is it clear what was not used and why? (FAR 15.406-3) (Hill PK Addendum: Breakout of UCI 16.1 above)</t>
  </si>
  <si>
    <t>16.1k UCI Make or Buy error: Was a proposed make-or-buy program discussed in the Price Negotiation Memorandum (PNM)? (FAR 15.407-2) (Hill PK Addendum: Breakout of UCI 16.1 above)</t>
  </si>
  <si>
    <t>16.1l UCI Agreement or recommendation error: Does the PNM reflect the reasons for not using the rates in the forward pricing rate agreements (FPRA) or forward pricing rate recommendations (FPRR), or HCA waiver is documented? (FAR 15.407-3, DFARS 215.407-3, and FAR 15.406-3(a)(7), DAFFARS 5315.407-3, MP 5301.601(a)(i)) (Hill PK Addendum: Breakout of UCI 16.1 above)</t>
  </si>
  <si>
    <t>16.1m UCI Weighted guidelines error: Does the Price Negotiation Memorandum (PNM) reflect the Weighted Guidelines method was performed properly and contained sufficient rationale? Did the PCO sign the DD Form 1547? (FAR 15.406-3(a)(10), DFARS 215.404-4, DFARS 215.404-70, DFARS PGI 215.404-70, DFARS PGI 253.215-70(c)(17) for DD Form 1547, DFARS 215.404-71 for method, DFARS 215.404-71-2 for Performance Risk, DFARS 215.404-71-3 for Type Risk, 404-71-4 for Facilities Cap; DAFFARS 5315.404-70-90) (Hill PK Addendum: Breakout of UCI 16.1 above)</t>
  </si>
  <si>
    <t>16.1n UCI Deviation from objective error: Does the file address significant deviations from the pre-negotiation profit/fee objective (based in Weighted Guidelines if applicable) to the negotiated profit/fee rate? (FAR 15.406-3(a) (10), DFARS PGI 215.406-3(a)(10) and DFARS PGI 249.110 TABLE 49-1 PART III.2) (Hill PK Addendum: Breakout of UCI 16.1 above)</t>
  </si>
  <si>
    <t>16.1o UCI Field pricing assistance error: If field pricing assistance was provided, was a copy of the Price Negotiation Memorandum (PNM) provided to DCMA/DCAA and/or recommendations including reasons for pertinent variances from them were covered in PNM? (FAR 15.406-3, 15.407-1(d)) (Hill PK Addendum: Breakout of UCI 16.1 above)</t>
  </si>
  <si>
    <t>16.1p UCI Legend designation error: Contents of PNM may contain source selection sensitive or proprietary data. Was the Price Negotiation Memorandum (PNM) marked Controlled Unclassified Information (CUI) as appropriate? (FAR 3.104-4, FAR 15.207(b), DFARS PGI 215.406-3(a)(10)(D), DoDI 5200.48) (Hill PK Addendum: Breakout of UCI 16.1 above)</t>
  </si>
  <si>
    <t>16.6 UCI If certified cost or pricing data was not required and acquisition exceeds the TINA threshold, did the CO obtain and utilize data other than certified cost or pricing data as necessary (e.g., price analysis and/or cost analysis) to establish a fair and reasonable price?(FAR 15.402, FAR 15.403-1, FAR 15.403-3, FAR 15.404-1, DFARS 215.402, DFARS 215.403-1(c), DFARS PGI 215.403-1, DFARS PGI 215.403-3, DFARS PGI 215.404-1)</t>
  </si>
  <si>
    <t>33.2 UCI If no additional cost or pricing data are necessary to determine through the use of cost or price analysis that the offered price is fair and reasonable, did the contracting officer receive a properly executed certificate of certified cost or pricing data for the data provided in the proposal if the value of the acquisition exceeds the threshold for certified cost or pricing data and is not otherwise exempt to the requirement of certifying that the data are current, accurate and complete (see FAR 15.403-1(b)(2) through (5))? (DFARS 215.371-3(a))</t>
  </si>
  <si>
    <t>Did the price of the part, awarded on a sole source basis, increase by 25% or more over the past 12-month period, and the file contains documentation that the current price was adjusted for quantity, escalation, and other factors necessary to achieve comparability and/or approval was granted by the appropriate person? (DFARS 215.404-1(a)(ii) DFARS 217.7505(a)(1) and (b), DAFFARS 5317.7505(b), and DAFFARS MP 5301.601(a)(i)).</t>
  </si>
  <si>
    <t>Does the PNM/SSEB report contain evidence of price analysis, and did the price analysis consider reasonably available data, or was the price analysis adequate to support determination that the price is fair and reasonable? (FAR 15.402(a), 15.404-1(b), 15.406-3(a) (11))</t>
  </si>
  <si>
    <t>Does the File contain Fair Opportunity Decision Document (FODD)/Price Negotiation Memorandum (PNM) documentation to establish the basis of a fair and reasonable price for an indefinite delivery contract task/delivery order? Does the file document that price reasonableness was established in the basic contract, and document the basis for price reasonableness for the order and/or address fair opportunity for awards under multiple award contracts? (FAR 16.505(b)(1)(iv), 16.505(b)(7)(i))</t>
  </si>
  <si>
    <t>For instances when pricing office assistance not used for an acquisition above the required thresholds in DAFFARS 5315.404-1-90(a), does the file include the waiver from the pricing chief? (DAFFARS MP 5315.404-1-90(c))</t>
  </si>
  <si>
    <t>Was an adequate cost analysis performed and documented if a procurement is valued under $750K (for contracts awarded prior to July 1, 2018) or $2M (for contracts awarded on or after July 1, 2018) and information other than cost or pricing data was obtained? (FAR 15.403-3(a), 15.403-4, 15.404-1(a)&amp;(c))</t>
  </si>
  <si>
    <t>33.3 UCI Did the contracting officer obtain offeror cost or pricing data necessary to determine a fair and reasonable price, or comply with the requirement for certified cost or pricing data, and enter into negotiations with the offeror to establish a fair and reasonable price? (DFARS 215.371-3(b) DFARS 215.371-3(c)) (Hill PK Addendum: DFARS 208.404, 212.205, 212.209, 214.408-1, 216.505-70)</t>
  </si>
  <si>
    <t>SABER -After negotiations, did the contracting officer prepare a Price Negotiation Memorandum in accordance with FAR 15.406-3? (AF Contracting Construction Guide)</t>
  </si>
  <si>
    <t>16.7 UCI If certified cost or pricing data was not required and acquisition exceeds the TINA threshold, did the CO document the exception used and the basis for not requiring certified cost or pricing data? (FAR 15.403-1, FAR 15.403-2, FAR 15.406-3(a)(5), DFARS 215.403-1, DAFFARS 5315.403-1)</t>
  </si>
  <si>
    <t>Were prices adjusted for quantity, escalation and other factors necessary to be comparable to the current price, and was the validity of the reasonableness of the previous price(s) established? (FAR 15.404-1(b)(2)(ii))</t>
  </si>
  <si>
    <t>16.2 UCI Did the CO document the extent certified cost or pricing data was relied upon and used in negotiations, if applicable? (FAR 15.406-3(a)(6))</t>
  </si>
  <si>
    <t>Were orders exceeding the SAT placed against federal supply schedules (FSS) awarded on a competitive basis? (FSS competitive basis is satisfied if offers are received from at least 3 qualified contractors unless the CO determines that no additional qualified contractors were reasonably able to be identified). (FAR 8.405-1(d)(3)(ii), 8.405-2(c)(2)(ii), 8.405-2(c)(3)(iii), DFARS 215.371)</t>
  </si>
  <si>
    <t>Did the CO Determination of Fair and Reasonable for the FSS order comply with the requirements of DoD Class Deviation 2014-O0011 Determination of Fair and Reasonable Prices When Using Federal Supply Schedules? (DFARS 208.404)</t>
  </si>
  <si>
    <t>Does the file contain evidence that a price reduction(s) was sought from the schedule contractors when the FSS order exceeds the SAT? (FAR 8.405-4)</t>
  </si>
  <si>
    <t>When award on a multiple award competition was made to other than the low offer does the file contain a best value determination? (FAR 8.405-2(d))</t>
  </si>
  <si>
    <t>Have all memoranda been signed/dated by the Contracting Officer? (FAR and SUPPLEMENTS).</t>
  </si>
  <si>
    <t>17.1 UCI If access to classified information is required, does the file contain a DD Form 254, Contract Security Classification Specification, in proper format and reviewed by appropriate security office personnel? (FAR 4.403(c), DAFFARS 5304.403(c)) (Hill PK Addendum: DoDM5220.22V2_AFMAN16-1406V2, also see DoDM5220.22V2_AFMAN16-1406V2 AFMCSUP, Chapter 6)</t>
  </si>
  <si>
    <t>17.3 UCI If access to classified information is required, is clause FAR 52.204-2, Security Requirements, included in the solicitation and award?(FAR 4.404) (Hill PK Addendum: Clauses with a known association to classified information include: FAR 52.204-2, DFARS 252.204-7000, DFARS 252.223-7004, DAFFARS.5352.204-9000)</t>
  </si>
  <si>
    <t>Does the contract file reflect the DD FORM 254 distribution to security personnel? (DoDM5220.22V2_AFMAN16-1406V2)</t>
  </si>
  <si>
    <t>17.2 UCI Is Block 16 on the DD Form 254 signed by the CO or authorized CO rep? (FAR 4.403(c), DAFFARS 5304.403(c))</t>
  </si>
  <si>
    <t>1.2 UCI If appropriated funds are obligated with the contract action, are obligations consistent with limitations on the obligation of appropriated funds, such as the bona fide needs rule, period of availability, and type of funds? Does the funding information for each Contract Line Item Number match the information on the funding document? (DoD 7000.14R, Vol 3, Ch 8, para 3.3 &amp; 3.4.1)</t>
  </si>
  <si>
    <t>20.1 UCI Does the source selection or contract file contain a properly completed Source Selection Plan and Source Selection Decision Document? (DoD Source Selection (SS) Procedures, Chpts 2, 3 &amp; 4, DAFFARS MP5315.3, Chpt 4)</t>
  </si>
  <si>
    <t>20.2 UCI Were the Source Selection Plan and Source Selection Decision Document approved at the appropriate level? (DFARS 215.303(b)(2), DoD SS Procedures, Chpt 2, 3 &amp; 4, DAFFARS MP5315.3, Chpt 4)</t>
  </si>
  <si>
    <t>Did the SSP include the Acquisition Strategy - (a summary of the planned acquisition approach to include a description of how the specific acquisition being competed fits into the entire program)? (DoD Source Selection Procedures, 2.2.2)</t>
  </si>
  <si>
    <t>Did the SSP include Source selection team members - (the organizational structure &amp; the various roles &amp; responsibilities, to include names &amp; position titles documented)? (DoD Source Selection Procedures, 2.2.3)</t>
  </si>
  <si>
    <t>Did the SSP address the use of non-government personnel if utilized? (DoD SSP 2.2.8)</t>
  </si>
  <si>
    <t>Are the evaluation factors and their relative order of importance included in the SSP and consistent with the solicitation? (FAR 15.101-1(b)(1), FAR 15.203(a)(4), FAR 15.204-5(c), DoD SSP 2.2.5)</t>
  </si>
  <si>
    <t>Did the SSP address communications- (the process, controls, and security measures for communication with industry &amp; Government) ? Did the plan outline the security measures that will be utilized to ensure that “source selection information” is marked appropriately? (DoD SSP 2.2.4)</t>
  </si>
  <si>
    <t>Is a schedule of events included in the SSP and include key events? (DoD SSP 2.2.7)</t>
  </si>
  <si>
    <t>Has the PCO ensured that all of the requirements, beyond the determination for availability of personnel, to allow for the support of non-government personnel in a source selection were addressed/followed? (DoD SSP 1.4.2.2.2, DAFFARS MP 5315.3, para. 1.4.2.2, 1.4.6)</t>
  </si>
  <si>
    <t>Are all Source selection documents and/or file folders properly marked with the legend Source Selection Information - See FAR 2.101 and 3.104 and CUI? (FAR 3.104-4(c), DoDI, 5200.48, DoDM 5200.01 Volume 2)</t>
  </si>
  <si>
    <t>Are the source selection delegations properly processed and documented in the source selection file? (DAFFARS MP 5315.3, para 1.4)</t>
  </si>
  <si>
    <t>Are NDAs for individuals with access to Source Selection material documented in the source selection file? Have Conflict of Interest for individuals assigned to the Source Selection Team been documented in the file and updated as approprate?(DoD SSP 4.1.2, DAFFARS MP 5315.3, para 1.4.1.2.6.)</t>
  </si>
  <si>
    <t>20.8 UCI Was Source Selection Training accomplished as required? (DAFFARS MP5315.3, Chapter 6, Para 6.4.1)</t>
  </si>
  <si>
    <t>Is the draft RFP, if issued, along with all comments received from interested parties and government response thereto, included in the contract file? (DoD SSP 2.4 &amp; 4.1.3)</t>
  </si>
  <si>
    <t>Is the contract file documented, confirming that offerors with adverse past performance, were given an opportunity to address the information? (DoD SSP 3.5.4)</t>
  </si>
  <si>
    <t>Is the Type of exchange (i.e., clarification, communication, discussion, or deficiency) clearly identified/documented in the source selection file? (DoD SSP 3.3.1, 3.5.2, 3.5.4, DAFFARS MP 5315.3 para 3.5, Ch.4.3 EN Template)</t>
  </si>
  <si>
    <t>Are the procedures or content used for final proposal revision complete and/or correct? (FAR 15.001, FAR 15.307, DoD SSP para 3.6, DAFFARS MP 5315.3 para.3.6)</t>
  </si>
  <si>
    <t>Are the contract clause requirements met for non-government personnel prior to the individual(s) providing source selection support? (FAR 37.203, FAR 7.503, DoD SSP 1.4.2.2.2)</t>
  </si>
  <si>
    <t>Is there evidence in the contract file that the SSA established/approved a competitive range? (FAR 15.306(c), DoD SSP 3.4, DAFFARS MP 5315.3 para 3.4.1)</t>
  </si>
  <si>
    <t>Is the source selection recommendation documented by an SSEB report or SSAC Comparative Analysis Report (CAR)? (DoD SSP para. 1.4.3.3.1.2, para. 3.7.1, para. 3.8.3)</t>
  </si>
  <si>
    <t>Is the SSA decision thoroughly documented and evident in the contract file? (DoD SSP 3.9, DAFFARS MP 5315.3 para.3.10)</t>
  </si>
  <si>
    <t>Is Evaluation criteria used in making the award missing and/or not in compliance with the solicitation? Is the relative importance included? (FAR 12.301(c) for Commercial; 14.201-5(c) for IFB; 15.203(e)(7), FAR 14.201-5(c) for IFB; FAR 15.204-5(c), 15.304, 15.305, 15.306(c) for RFP; 35.007(e) for CPAF; 36.602, 36.303, DFARS 236.602 for A-E; and FAR 13.106-1(a)(2), 13.106-2 for SAP)</t>
  </si>
  <si>
    <t>Are the source selection team evaluation worksheets and summary document, SSDD, integrated assessment and award decision included in the contract file? (DAFFARS MP 5315.3 para 4.1.16)</t>
  </si>
  <si>
    <t>20.4 UCI During source selections, after information was presented to the SSA, were updates, revisions, or changes to the evaluation information captured in subsequent documentation such that the original record remained distinct? (DAFFARS MP5315.3 para 1.4.2.2.4)</t>
  </si>
  <si>
    <t>20.6 UCI Was the award decision consistent with the solicitation’s evaluation factors and subfactors? (FAR 13.106-2(a)(2), FAR 15.305(a), FAR 15.308) (Hill PK Addendum: DoD SSP 3.9 and 3.10, DAFFARS MP 5315.3 para.3.10)</t>
  </si>
  <si>
    <t>20.5 UCI If required, was past performance data evaluated and documented properly? (FAR 15.304, DoD SS Procedures Chpts 3 and 4, DAFFARS MP5315.3, Chpt 4)</t>
  </si>
  <si>
    <t>16.8 UCI If a competitive acquisition, is the CO’s determination of adequate price competition documented (e.g., on the abstract, SSEB Report or fair and reasonable determination)? (FAR 15.403-1(c)(1), FAR 15.406-3(a)(5), DFARS 215.403-1(c)(1), DAFFARS MP5315.3, Chpt 4.3)</t>
  </si>
  <si>
    <t>Did acquisitions over $100M include notifications required or include an SSAC as required? ( DoD SS Procedures 1.4.3.1.2, DAFFARS MP 5315.3, para. 1.4.2.2.7)</t>
  </si>
  <si>
    <t>Is the SSA's approval to award without discussion documented in the contract file and are the appropriate clauses included? (DoD SSP 3.3 &amp; 3.3.2)</t>
  </si>
  <si>
    <t>Is the SSA's approval to request Final Proposal Revision (FPR) documented in the contract file? (DoD SSP 3.6.1)</t>
  </si>
  <si>
    <t>Did the contracting officer notify unsuccessful offerors within 3-days after contract award? (FAR 15.503(b))</t>
  </si>
  <si>
    <t>20.7 UCI Were unsuccessful offerors given timely notification and debriefings? (FAR 15.503, 15.505, 15.506, DFARS 215.503, 215.506, DoD SS Procedures Chpt 3 &amp; Appx A)</t>
  </si>
  <si>
    <t>21.1 UCI Was legal review obtained and documented when required, and have legal comments been satisfactorily resolved? (DAFFARS 5301.602-2(c)(i))</t>
  </si>
  <si>
    <t>32.1 UCI Are ratifications processed, documented, and approved at the appropriate level? (FAR 1.602-3, DAFFARS 5301.602-3)</t>
  </si>
  <si>
    <t>24.1 UCI Did the contract file reference the Contract Action Report (CAR) approval date and indicate timely submission? (FAR 4.604, DFARS 204.6)</t>
  </si>
  <si>
    <t>Was submission of a Contract Action Report accurate? (FAR 4.604, DFARS 204.6) (Hill PK Addendum: See clarifying CAR errors that follow 1.20.1a - 1.20.1m)</t>
  </si>
  <si>
    <t>Action obligation error: The amount that is obligated or de-obligated by this transaction. Enter the net amount of funds (in dollars and cents) obligated or de-obligated by this transaction. If the net amount is zero, enter zero. If the net amount is a de-obligation, enter a minus sign in addition to the net amount.(FPDS-NG Data Dictionary, Element Number 3C)</t>
  </si>
  <si>
    <t>Base and all option value (total contract value) error: For the Award it is the mutually agreed upon total contract value including all options (if any). For IDVs the value is the mutually agreed upon total contract value including all options (if any) AND the estimated value of all potential orders. For modifications enter the CHANGE, positive or negative of these values, if any. For the Award enter the mutually agreed upon total contract value including all options (if any). For IDVs enter the mutually agreed upon total contract value including all options (if any) AND the estimated value of all potential orders. For modifications enter the CHANGE, positive or negative of these values, if any. (FPDS-NG Data Dictionary, Element Number 3A)</t>
  </si>
  <si>
    <t>Base and exercised option value error? The contract value for the base contract and any options that have been exercised. For a new award/IDV: Enter the total value (in dollars and cents) of the base contract plus all options (if any) that have been exercised at the time of award. For a modification: 'Enter the CHANGE (positive or negative, if any) in the current contract value that results from this modification. (FPDS-NG Data Dictionary, Element Number 3B)</t>
  </si>
  <si>
    <t>Current completion date error: The completion date of the base contract plus options that have been exercised? For an initial award, report the scheduled completion date for the base contract and for any options exercised at time of award. For modifications that exercise options or that shorten (such as termination) or extend the contract period of performance, report the revised scheduled completion date for the base contract including exercised options. If the award is solely for the purchase of supplies to be delivered, the completion date should correspond to the latest delivery date on the base contract and any exercised options. DO NOT change the completion date to reflect a closeout date. (Hill PK Addendum: FPDS-NG Data Dictionary, Element Number 2C)</t>
  </si>
  <si>
    <t>Date signed error: The date that a mutually binding agreement was reached. For a bilateral transaction, this is the later of the date signed by the Contractor or the Contracting Officer. For a unilateral transaction, this is the date signed by the Contracting Officer. (FPDS-NG Data Dictionary, Element Number 2A)</t>
  </si>
  <si>
    <t>Description of requirement error: Enter a brief, summary level, plain English, description of the contract, award, or modification. For the initial base award, enter a brief description of the goods or services you are buying. For an Indefinite Delivery Vehicle, a brief description of the goods or services available. For modifications, either re-state the brief description of the goods or services or describe what the modification is doing. The description field may also contain additional information. It may not contain PII. This is a summary level field and it is not expected to restate the exact information from an award or modification. (:FPDS-NG Data Dictionary, Element Number 6M)</t>
  </si>
  <si>
    <t>Period of Performance Start Date error? The date that the parties agree will be the starting date for the contract's requirements. This is the period of performance start date for the entire contract period, this date does not reflect period of performance per modification, but rather the start of the entire contract period of performance. This data element does NOT correspond to FAR 43.101 or 52.243 and should not be mapped to those fields in your contract writing systems. (FPDS-NG Data Dictionary, Element Number 2B)</t>
  </si>
  <si>
    <t>GFP error? The contract uses equipment or property furnished by the government, pursuant to FAR 45. If the transaction uses GFP, then select 'Yes'. If the transaction does not use GFP, then select 'No'. Modification documents inherit the value from the base document, but agencies can change the value. (FPDS-NG Data Dictionary, Element Number 8J)</t>
  </si>
  <si>
    <t>PBSA error? Indicates whether the contract action is a PBA of services as defined by FAR 37.601. A PBSA: a. Describes the requirements in terms of results required rather than the methods of performance of the work</t>
  </si>
  <si>
    <t>b. Uses measurable performance standards (i.e. terms of quality, timelines, quantity etc.) and quality assurance surveillance plans (refer to 46.103(a) and 46.401(a)) c. Specifies procedures for reductions of fee or for reductions to the price of a fixed-price contract when services are not performed or do not meet contract requirements (refer to 46.407) d. Includes performance incentives where applicable. For FPDS reporting purposes, a minimum of 80% of the anticipated obligations under the procurements action must meet the above requirements for FY 2004 and prior and a minimum of 50% of the anticipated obligations under the procurements action must meet the above requirements for FY 2005 and later. FAR 37.601, 4.604, DFARS PGI 204.606 (FPDS-NG Data Dictionary, Element Number 6F)</t>
  </si>
  <si>
    <t>Reason for modification error? Select the code that most accurately describes the reason this modification was awarded. A: Additional Work (New Agreement, Justification Required) B: Supplemental Agreement for work within scope C: Funding Only Action D: Change Order E: Terminate for Default (complete or partial) F: Terminate for Convenience (complete or partial) G: Exercise an Option H: Definitize Letter Contract J: Novation Agreement K: Close Out L: Definitize Change Order M: Other Administrative Action N: Legal Contract Cancellation P: Rerepresentation of Non-Novated Merger/Acquisition R: Rerepresentation S: Change PIID T: Transfer Action V: Unique Entity ID or Legal Business Name Change - Non-Novation W: Entity Address Change X: Terminate for Cause Y: Add Subcontract Plan (FPDS-NG Data Dictionary, Element Number 12C)</t>
  </si>
  <si>
    <t>Solicitation date error? For award of a new contract, purchase order, task\delivery order, or BPA Call valued above the SAT a solicitation issuance date must be provided, regardless of whether the new award: Was required to be advertised (i.e., posted on FBO, etc.); Is an order under a single-award indefinite-delivery contract; or Is an award that was not competed. Task\Delivery Orders or BPA Calls: Enter the date an RFQ\Solicitation was issued. If no formal RFQ\Solicitation is issued, (i.e., orders under a single award IDIQ) enter the date the requirement was provided to the contractor - When the action is the award of a task\delivery order using existing pre-priced line items under an indefinite-delivery contract where no proposal is required (i.e., there are no elements of the delivery or performance to negotiate), for example, a contract for routine parts, use the date of the award as the 'Solicitation Date.' (FPDS-NG Data Dictionary, Element Number 2H)</t>
  </si>
  <si>
    <t>Solicitation procedures error. NP: Negotiated Proposal/Quote. Report this code for contract awards over the Simplified Acquisition Threshold using negotiated procedures. FAR 12, FAR 13, and FAR15. SB: Sealed Bid. Report this code for contract award over the Simplified Acquisition Threshold using seal bidding procedures. FAR 14. TS: Two Step. Report this code for contract award over the Simplified Acquisition Threshold that uses a combination of sealed bids and negotiated procedures. FAR 6.102. SP1: Simplified Acquisition. Report this code for a competitive or non-competitive acquisition when Simplified Acquisition Procedures in FAR 13 are used. AE: Architect-Engineer FAR 6.102. Report this code if the action resulted from selection of sources for architect-engineer contracts pursuant to FAR 6.102(d)(1). BR: Basic Research. Report this code if the action resulted from competitive selection of basic research proposals pursuant to FAR 6.102(d)(2). AS: Alternative Sources. Report this code if the action resulted from the use of procedures that provide for full and open competition after exclusion of sources to reduce overall costs pursuant to FAR 6.202(a)(1), to have a facility available for national defense or industrial mobilization pursuant to FAR 6.202(a)(2), to establish or maintain an essential engineering, research, or development capability pursuant to FAR 6.202(a)(3), to ensure the continuous availability of a reliable source of supply for such property or service pursuant to FAR 6.202(a)(4), to satisfy projected needs for such product or service based on a history of high demand pursuant to FAR 6.202(a)(5), to satisfy a critical need for medical, safety, or emergency supplies pursuant to FAR 6.202(a)(6). SSS: Only One Source. Report this code if no solicitation procedure was used in this action. MAFO: Subject to Multiple Award Fair Opportunity. Report this code if order was Subject to Multiple Award Fair Opportunity. (FPDS-NG Data Dictionary, Element Number 12C)</t>
  </si>
  <si>
    <t>Ultimate completion date error? The estimated or scheduled completion date including the base contract or order and all options (if any) whether the options have been exercised or not. Enter the mutually agreed upon contract completion date for the entire contract or order including all options or other modifications. For a delivery order, this refers to the delivery order completion only, not the referenced indefinite delivery vehicle. (FPDS-NG Data Dictionary, Element Number 2D)</t>
  </si>
  <si>
    <t>Was a separate CAR prepared to report foreign military sales (FMS) requirements? (DFARS PGI 204.606(1)(ii)(A))</t>
  </si>
  <si>
    <t>23.1 UCI Was the Clearance Process followed, and Clearance Approval(s) obtained, as required? When required, were DPC DoD peer reviews conducted? (DFARS 201.170(a) and (b), DAFFARS 5301.90, DAFFARS MP5301.9001) (Hill PK Addendum: DFARS PGI 201.170-2, DAFFARS 5301.170)</t>
  </si>
  <si>
    <t>Is the clearance documentation correct and/or adequate? (DAFFARS 5301.9000, DAFFARS 5301.9001(a))</t>
  </si>
  <si>
    <t>Were legal counsel's comments provided in the briefing/presentation? (DAFFARS 5301.9001(c))</t>
  </si>
  <si>
    <t>If clearance review was required, does the file documentation reflect that clearance was waived by the CAA, and/or was the waiver coordinated by the CAA with the respective SCO? (DAFFARS 5301.9001(d))</t>
  </si>
  <si>
    <t>Does the file contain the small business/small disadvantaged business challenge letter? (FAR 15.503(a)(2))</t>
  </si>
  <si>
    <t>Does the file contain the post-award notice(s) in writing or electronically to unsuccessful bidder(s)/offeror(s)? (FAR 14.409-1 AND FAR 15.503(b))</t>
  </si>
  <si>
    <t>Were pre-award notice(s) forwarded to unacceptable offeror(s) not selected for discussions? (FAR 15.503(a)(1))</t>
  </si>
  <si>
    <t>If award is made to other than low bidder, was the reason stated in the notice? (see FAR 14.409-2 for contracts involving classified information) (FAR 14.409-1(a)(1)(iii))</t>
  </si>
  <si>
    <t>Does Section A, contract form, contain errors or omissions? (e.g. FAR 12.204, FAR 12.603, and 53.212 for Commercial; FAR 13.307, and 53.213 for SAP, FAR 14.201-2(a), and 53.214 for IFB, FAR 15.204,15.204-2(a), 53.215-1 for RFP)</t>
  </si>
  <si>
    <t>Are the administration and payment office noted on the contract correct? (FAR 4.802(a))</t>
  </si>
  <si>
    <t>Is the authority for other than full and open competition cited on the contract and does the referenced authority align with the Justification and Approval in the file? (FAR 6.301(b))</t>
  </si>
  <si>
    <t>Was the CO who executed the contract fully authorized to do so within warrant limitations? (FAR 1.602)</t>
  </si>
  <si>
    <t>Is the criticality designator correct and cited on the contract? (FAR 42.1105, DFARS 242.1105)</t>
  </si>
  <si>
    <t>Is the type of contract (type pricing arrangement) notation at the top of the award page correct? (AFMCMAN 64-104, VOLUME 1, TABLE A3.56)</t>
  </si>
  <si>
    <t>Were the proper procedures followed when using an advance agreement or pre-contract cost agreement. (FAR 31.109, 31.204-32, 15.406-3, DFARS 225-7303-2(a)(4), 219.7103-2)</t>
  </si>
  <si>
    <t>9.1 UCI Is the signed contract document filed within the offical contract file? (FAR 4.101, DAFFARS 5304.101)(Hill PK Addendum: Per DAFFARS 5304.101 the only valid contract signatures are wet signatures, signatures as produced by CON-IT, or digital signatures produced with a DoD Public Key Infrastructure certificate using a Common Access Card.)</t>
  </si>
  <si>
    <t>Does Section B, supplies or services and prices/costs, contain errors or omissions? (e.g. FAR 14.201-1 and 14.201-2(b) for IFB; FAR 15.204-1 and 15.204-2(b) for RFP)</t>
  </si>
  <si>
    <t>Was the Identification of contract type specified for each line item/subline item to facilitate appropriate payment? (DFARS 204.7103-1(c))</t>
  </si>
  <si>
    <t>If data is separately priced, is the price captured in Section B of the Contract. If the data is Not Spearately Priced (NSP), is the price included in another priced contract line or subline item? (DFARS PGI 204.7105(a)(6))</t>
  </si>
  <si>
    <t>Was the DoDAAC (EZ/EY/RIC code) included and correct? (AFMAN 23-230 Chapter 2.4 and 2.5, Chapter 6, and Table 2.2)</t>
  </si>
  <si>
    <t>Did the contract description agree w/ Purchase Request? (AFMCI 20-102)</t>
  </si>
  <si>
    <t>Did the non-commercial T&amp;M/LH contract specify separate fixed hourly rates for each category of labor performed by the contractor, each subcontractor, and each division, subsidiary, etc? (FAR 16.601(c)(2), DFARS 216.601, DFARS 252.216-7002 ALT. A)</t>
  </si>
  <si>
    <t>For CPFF did the profit/fee exceed the statutory limit of 10% of contractor's costs excluding fee (15% if R&amp;D)? (FAR 15.404-4(c)(4))</t>
  </si>
  <si>
    <t>Was Section C, description/specifications/work statement, free from other errors or omissions: (e.g. FAR 14.201 and 14.201-2(c) for award IFB; 15.204-1 and 15.204-2(c) for RFP for award)?</t>
  </si>
  <si>
    <t>If Brand Name or Equal purchase descriptions were used, did they include in addition to the brand name, a general description of those salient physical, functional, or performance characteristics of the brand name item that an equal item must meet to be acceptable for award? (FAR 11.104(b))</t>
  </si>
  <si>
    <t>If Sealed bidding procedures were used,and descriptive literature was required, was the contracting officer's justification included in the file and did the solicitation clearly state the requirements? (FAR 14.202-5 (b) and (c))</t>
  </si>
  <si>
    <t>Was Section D, Packaging and Marking, free from the following errors or omissions? (e.g. FAR 14.201 and 14.201-2(d) for IFB: 15.204-2(d) for RFP)</t>
  </si>
  <si>
    <t>Was Section E, Inspection and Acceptance, free from errors or omissions? (e.g. FAR 14.201-2(e) for IFB: 15.204-2(e) for RFP)</t>
  </si>
  <si>
    <t>Were contract inspection/quality assurance provisions consistent with PR/MIPR requirements? (DFARS PGI 246.103(2))</t>
  </si>
  <si>
    <t>Does contract specify points or place(s) of quality assurance (QA) inspection and acceptance? (e.g.FAR 46.401(b), FAR 46.503)</t>
  </si>
  <si>
    <t>Was Section F, Deliveries or Performance, free from any other errors or omissions? (e.g. FAR 14.201-2(f)) for IFB,15.204-2(f) for RFP)</t>
  </si>
  <si>
    <t>Was the required delivery date/period of performance included in the contract? If award date slips has this been taken into account? (e.g. FAR 11.401(a), 11.404-4, 13.302-1(b)(2), 14.201-2(f) , 15.204-2(f))</t>
  </si>
  <si>
    <t>If the required delivery date/period of performance was unrealistic or unreasonable, was it challenged by the buyer/CO? (FAR 11.401)</t>
  </si>
  <si>
    <t>Was delivery date/period of performance (or amended completion date) for the option included in the contract? (FAR 17.204)</t>
  </si>
  <si>
    <t>Were FOB point(s) included in contract correct? (FAR 47.302, FAR 47.303)</t>
  </si>
  <si>
    <t>Was Section G, Contract Administration Data? free from any other errors or omissions? (e.g. FAR 14.201-2(g) and FAR 15.204-2(g))</t>
  </si>
  <si>
    <t>Was funding limited to one line of accounting (or ACRN) per contract line item or sub-CLIN at the lowest level? (DFARS 204.7101, 204.7103, 204.7104, 204.7107, 204.7108, DFARS PGI 204.71)</t>
  </si>
  <si>
    <t>9.3 USI Are payment instructions included as required? (DFARS 204.7103-1, DFARS PGI 204.7103)</t>
  </si>
  <si>
    <t>Was Section I, Contract Clauses, free from the following errors: Inapplicable clauses requiring removal; missing required clauses; clauses which have not been updated to the latest version? FAR 12.301/Commercial, FAR 14.201-3/IFB, FAR 15.204-3/RFP)</t>
  </si>
  <si>
    <t>Does the contract contain FAR 52.216-28, Multiple Awards for Advisory &amp; Assistance Services, as required for task order contracts for A&amp;AS services that exceed 3 years and $15M (including all options)? (FAR 16.506(g))</t>
  </si>
  <si>
    <t>9.4.6 UCI Are required provisions, clauses, and instructions included for Services subject to Service Contract Labor Standards? (FAR 22.1006) (Hill PK Addendum: FAR 52.222-41 and FAR 52.222-42, must be included, or a determination of non-applicability made, and include any appropriate SCLS exemption provisions in service contracts over $2,500. FAR 52.222-43 or FAR 52.222-44 must be included above SAT)</t>
  </si>
  <si>
    <t>Does the contract contain the appropriate inspection clause? Where action is below SAT, is source limited appropriately? (FAR 52.246-1 through 16, DFARS 246.402 &amp; 404)</t>
  </si>
  <si>
    <t>If the contract is for mission essential services? does the solicitation/contract contain clause Requirements Affecting Contractor Personnel Performing Mission Essential Services? IAW DFARS 237.76. (DFARS 252.237-7023 &amp; -7024)</t>
  </si>
  <si>
    <t>Were the appropriate technical data, and computer software provision/clauses incorporated in the solicitation/contract? ( DFARS 227.71, DFARS 227.72) (If applicable see separate comment for royalty and patents)</t>
  </si>
  <si>
    <t>Does the IDIQ or Requirements contract include the clause FAR 52.216-19 Order Limitations, to identify minimum and maximum amounts? (FAR 16.506 (b), FAR 52.216-19)</t>
  </si>
  <si>
    <t>If contract authorizes a quantity variation, does it contain the clause at FAR 52.211-16 Variation in Quantity, and were all blank areas filled in? (FAR , 11.701(b), 11.702, 11.703)</t>
  </si>
  <si>
    <t>If the contract requires contractor use or delivery of hazardous materials are the clauses FAR 52.223-3 Hazardous Material Identification and Material Safety Data and DFARS 252.223-7001 Hazard Warning Labels included? (FAR 23.303(a), DFARS 223.303)</t>
  </si>
  <si>
    <t>9.4.4 UCI Are required provisions, clauses, and instructions included for the Evaluation and Establish Option(s)? (FAR 17.206, FAR 17.208)</t>
  </si>
  <si>
    <t>9.4.2 UCI Are required provisions, clauses, and instructions included for Unique Identification (UID)? (DFARS 211.274-6) (Hill PK Addendum: For service and supply contracts requiring delivery of items meeting the unique identification (UID) criteria of DFARS 211.274-2(a)(1)-(3), DFARS 252.211-7003 is required)</t>
  </si>
  <si>
    <t>Does the contract, task order, or delivery order, address federal sustainability requirements for the supply of products, services, or construction, which requires products to be energy-efficient, water-efficient, Biobased, environmentally preferable, non-ozone depleting or made with recovered materials? (FAR 23.103, FAR 23.406)</t>
  </si>
  <si>
    <t>9.14 UCI If the contract is subject to Cost Accounting Standards, did the Contracting Officer incorporate the clause at DFARS 252.242-7005, Contractor Business Systems? (DFARS 242.7001)</t>
  </si>
  <si>
    <t>16.10 UCI If the contract contained clause 52.215-23, did the CO review and document excessive pass-through charges? (FAR 15.408(n)(2)(i)(B), FAR 15.404-1(h)(2), DFARS PGI 215.404-1(h)(2)(A))</t>
  </si>
  <si>
    <t>9.4.3 UCI Are required provisions, clauses, and instructions included for Priorities and Allocations? (FAR 11.6, DAFFARS 11.603)</t>
  </si>
  <si>
    <t>9.4.8 UCI Are required provisions, clauses, and instructions included for Incremental Funding?</t>
  </si>
  <si>
    <t>9.7 UCI Did the contracting officer incorporate the clause at FAR 52.204-25, Prohibition on Contracting for Certain Telecommunications and Video Surveillance Services or Equipment, in all solicitations and contracts? (FAR 4.2105(b), FAR 52.204-25)</t>
  </si>
  <si>
    <t>9.9 UCI Did the contracting officer incorporate the clause at FAR 52.204-27, Prohibition on a Bytedance Covered Application, in all solicitations and contracts, unless an exception is granted in accordance with OMB Memorandum M-23-13. (FAR 4.2203, FAR 52.204-27, OMB Memorandum M-23-13)</t>
  </si>
  <si>
    <t>Is Section J, List of Documents, Exhibits, and Other Attachments, free from other errors or omissions? (FAR 12.303(d), 14.201-4, FAR 15.204-4)</t>
  </si>
  <si>
    <t>When using combined synopsis/solicitation procedures, was the correct solicitiation format used? (e.g. SF1449 was used instead of plain text) (FAR 12.603(b))</t>
  </si>
  <si>
    <t>Were FFP or FP with EPA contracts used for the acquisition of commercial items, or were exceptions at FAR 12.207(b)(1) met? (FAR 12.207(a))</t>
  </si>
  <si>
    <t>If Solicitation/contract document contains commercial clauses; was the standard form 1449 used? (FAR 12.204(a) and 12.303)</t>
  </si>
  <si>
    <t>Was CPFF not used for military construction projects except in certain environmental situations? (DFARS 216.306)</t>
  </si>
  <si>
    <t>Were Blanket Purchase Agreement (BPA) prepared using the prescribed forms specified in FAR 13.307? Did BPA contain mandatory terms/conditions, and required clauses? (FAR 8.405-3, 13.303-3, 13.303-4, 13.303-8, 13.307)</t>
  </si>
  <si>
    <t>27.1 UCI Blanket Purchase Agreement (BPA): Did the CO furnish the BPA supplier with a list of individuals authorized to place orders either by name, title, or position, along with his/her organization and the dollar limitation for each order? (FAR 13.303-3(a)(4))</t>
  </si>
  <si>
    <t>Are the provisions, clauses, and instructions for Service contract Labor Standards included for BPAs when applicable? When the aggregate value of the BPA is estimated to exceed $2,500 for service, Service Contract Labor Standards are applicable. (FAR 22.1006)</t>
  </si>
  <si>
    <t>Did the CO review the BPA at least annually to ensure authorized procedures are followed? (FAR 13.303-6)</t>
  </si>
  <si>
    <t>Was the modification was issued using the Standard Form 30, Amendment of Solicitation/Modification of Contract? (FAR 43.301, FAR 53.243)</t>
  </si>
  <si>
    <t>26.1 UCI If a modification was done, is the appropriate authority cited? (FAR 43.301 &amp; 53.243)</t>
  </si>
  <si>
    <t>Does the file reflect adequate consideration for changes in the contract? (Common Law)</t>
  </si>
  <si>
    <t>Is the File documented sufficiently to constitute a complete history of the transaction or purpose of the modification? (FAR 4.801(b))</t>
  </si>
  <si>
    <t>Did the contracting officer include a statement of release in the supplemental agreement when required for equitable adjustment? (FAR 43.204(c))</t>
  </si>
  <si>
    <t>SABER - were Non-Priced Items (NPIs) added to the unit price book and incorporated into the contract by supplemental agreement? (AF Construction Guide)</t>
  </si>
  <si>
    <t>Does the modification include sufficient information to permit the paying office for each contract line and subline item (either in Section G or the contract schedule for simplified contract format)? (DFARS 243.171)</t>
  </si>
  <si>
    <t>Do FMS modifications indicate that they are a FMS requirement on the front of the modification and make reference to each FMS case identifier code by line/subline item number? (DFARS 243.170)</t>
  </si>
  <si>
    <t>26.2 UCI Were changes in the terms and conditions of a contract for commercial items made by written agreement of the parties? (FAR 12.302, FAR 52.212-4(c))</t>
  </si>
  <si>
    <t>Does the amendment/modification/supplemental agreement include an effective date? (SF 30 Instructions Item 3, &amp; FAR 53.243).</t>
  </si>
  <si>
    <t>Did the file contain a determination signed by the contracting officer to support the exemption from synopsis of award (FAR 5.301(b)) or is the determination accurate and sufficient to demonstrate the exemption from synopsis? (FAR 5.003, FAR 5.301)</t>
  </si>
  <si>
    <t>Are contract awards exceeding $25,000 synopsized in SAM.gov? (FAR 5.3, DFARS 205.3)</t>
  </si>
  <si>
    <t>Did the post award synopsis address all applicable data elements? (FAR 5.207, 5.301, 5.302)</t>
  </si>
  <si>
    <t>Was the notice of award properly issued for a sealed bid construction contract? (FAR 36.213-4)</t>
  </si>
  <si>
    <t>24.2 UCI If &gt;$7.5M, was announcement of contract award executed via 1279 Report as required? (DFARS 205.303, DAFFARS 5305.303)</t>
  </si>
  <si>
    <t>25.2 UCI Did the CO include the required briefing for a protested acquisition valued at $1B or more? (DFARS 233.170, DAFFARS 5333.170)</t>
  </si>
  <si>
    <t>26.10 UCI If termination, did the PCO complete a PPNM and FPNM IAW FAR Part 49? (FAR 49.110)</t>
  </si>
  <si>
    <t>26.11 UCI If termination, was a Contract Audit Follow-Up (CAFU) focal point appointed by the HCA or SCO in writing? If so, did the CAFU focal point complete the mandatory training (DAU CMC 210)? (DASC Memo (30 June 2023), DoDIG-2023-069)</t>
  </si>
  <si>
    <t>26.12 UCI If termination, was the Terminating Contracting Officer appointed in writing? If so, did the TCO complete the mandatory the mandatory training (CLC 006: Contract Terminations)? (FAR 12.403, FAR 42.302, FAR Part 49)</t>
  </si>
  <si>
    <t>Does the file contain documentation of authorization to proceed with contract performance/award? (FAR 33.103(f) 33.104(b), (c), (d), DAFFARS MP 5333.104 for GAO)</t>
  </si>
  <si>
    <t>Is the summary report of the post-award conference prepared by the contracting officer in the file and complete? (FAR 42.503-1 through -3?)</t>
  </si>
  <si>
    <t>Does the acquisition address contract quality assurance? (FAR 46.102(a) through (g), DFARS 246.102)</t>
  </si>
  <si>
    <t>Does the file does contain documentation of approval to issue a non-performance based service contract /order? (DFARS 237.170-2, DAFFARS 5337.170-2, DAFI 63-138)</t>
  </si>
  <si>
    <t>Does the PWS include a measureable performance standard citing the performance objectives (service required) and performance thresholds (specific standards)? (FAR 37.602(a), 37.602(b), 37.603, DAFI 63-138)</t>
  </si>
  <si>
    <t>Does the contract contain the clause DFARS 252.201-7000, Contracting Officer's Representative?</t>
  </si>
  <si>
    <t>If services exceeded the SAT, did the CO make a decision that a COR is required, the type, and that adequate resources are available to monitor the contract? (FAR 1.602-2(d), DFARS 201.602-2, DFARS PGI 201.602-2, DAFFARS MP 5301.602-2(d), FAR 16.301-3(a)(4)) (Applicable to task orders, DoDI 5000.72) If no COR was required, did the CO add the contract to the No COR Required or CO retains surveillance list in JAM? (DoDI 5000.72)</t>
  </si>
  <si>
    <t>Has a Quality Assurance Program Coordinator (QAPC) been appointed and trained, and is the QAPC performing the roles and responsibilities outlined in DAFFARS MP5346.103?</t>
  </si>
  <si>
    <t>Did the COR meet the minimum training requirements for COR designation, including contract specific training, prior to contract award? (DAFFARS MP5301.602-2(d)(1.4), and (4.1))</t>
  </si>
  <si>
    <t>26.4 UCI  Are award fee procedures properly documented and followed in accordance with the award fee plan? (FAR 16.401(e), DFARS 216.401) (Hill PK Addendum: DFARS PGI 216.401, DAFFARS 5316.401)</t>
  </si>
  <si>
    <t>Did the performance plan/incentives contain specific test criteria, and performance standards, a cost incentive/constraint, and all other required elements? (FAR 16.402-2(e),DFARS 216.402-2, DFARS PGI 216.402-2)</t>
  </si>
  <si>
    <t>Did fixed-price incentive (successive targets) contract have all the required elements negotiated at the outset? (FAR 16.403-2(a), DFARS 216.403-2, DFARS PGI 216.403-2)</t>
  </si>
  <si>
    <t>Was written notification provided to congressional defense committees regarding A&amp;E services or construction design for contracts which exceed $1.5 million? (DFARS 236.601(1))</t>
  </si>
  <si>
    <t>A-E Contracts, including those for public works/utilities - Did price for designs/plans/ drawings/specs not exceed limit of 6% of est. Construction cost excluding fees? (FAR 15.404-4(c)(4)(i)(B), DFARS 236.606-70)</t>
  </si>
  <si>
    <t>Construction - For construction contracts designed by A-E firms, did the CO make a written statement of the reasons for the decision to recover or not recover the costs from the firm if changes to construction contracts were due to an A-E design deficiency? (FAR 36.608, 36.609-2)</t>
  </si>
  <si>
    <t>30.6 UCI  Was final inspection and acceptance of the construction made by the Government on a fixed-price construction contract over the SAT? (FAR 46.312, FAR 52.232-26, FAR 52.232-27, FAR 52.246-12)</t>
  </si>
  <si>
    <t>30.7 UCI  Was a release of claims and all other final documentation obtained from the contractor and civil engineer prior to final payment on fixed-price construction contracts? (FAR 32.111(a)(5), FAR 52.232-5(g))</t>
  </si>
  <si>
    <t>Construction - were payment and performance bonds and consent of surety submitted and reviewed by the contracting officer including increase in performance bonds? (FAR 28.102, 28.106, 28.201, 28.202, DAFFARS 5328.1)</t>
  </si>
  <si>
    <t>For construction for performance periods over 60-days and expected to exceed the simplified acquisition threshold, did the contracting officer obtain a and review it for completeness? (FAR 36.515, 52.236-15, Air Force Contracting Construction Guide)</t>
  </si>
  <si>
    <t>If contract administration has been delegated to the DCMA, did the file contain evidence the ACO received, evaluated, and reported evaluation of the eSRS report to the procuring activity or provided immediate notice of the contractor's failure to meet commitments or to comply in good faith with the established goals? (FAR 19.702, 19.704, 19.706)</t>
  </si>
  <si>
    <t>If Contract administration has been retained by the procuring activity? did the file contain documentation of receipt and evaluation of the eSRS report or action to ensure eSRS report was submitted in a timely manner? (FAR 19.702, FAR 19.704, FAR 19.706, PL 95-507)</t>
  </si>
  <si>
    <t>26.9 UCI Were rerepresentation and novation modifications accomplished and reported to FPDS? (FAR 19.301, DFARS 219.3, DFARS PGI 242.1203)</t>
  </si>
  <si>
    <t>26.5 UCI If contract performance requires work on a Government installation, did the contractor notify the CO in writing that the required insurance had been obtained? See prescriptive language at FAR 28.310. (FAR 28.301, FAR 28.310, FAR 52.228-5)</t>
  </si>
  <si>
    <t>Did the contracting officer did follow proper procedures in determining and processing claims? (FAR 33.2)</t>
  </si>
  <si>
    <t>Was the contractor’s accounting system adequate during the period of performance? (FAR 42.302(a)(12))</t>
  </si>
  <si>
    <t>For contracts administered by the contracting office, are contract closeouts accomplished? (FAR 4.804, DFARS PGI 204.8)</t>
  </si>
  <si>
    <t>Does the contracting office follow the prescribed procedures for the handling, storing, and disposing of contract files? (FAR 4.805, DFARS 204.805)</t>
  </si>
  <si>
    <t>26.7 UCI**If termination, were cure and show cause and other related notices issued timely and properly? (FAR 49.402-3, FAR 49.607)</t>
  </si>
  <si>
    <t>Were purchase of desktop/laptop computers made through GPC or via an enterprise buy as appropriate? (DAFMAN 17-1203, DAFI 64-117)</t>
  </si>
  <si>
    <t>Were product and/or service associated with the design, integration, installation and/or configuration of an air force network or network infrastructure procured as required? (DAFMAN 17-1203)</t>
  </si>
  <si>
    <t>26.8 UCI If termination, were the procedures for termination for convenience, termination for default, and termination for cause followed, including reporting default and cause actions to FAPIIS? ( FAR 9.104-6, FAR 12.403, FAR 42.1503(h), FAR 49, DAFFARS 5333.291(b), DAFFARS 5349) (Hill PK Addendum: DAFFARS 5333.290(b))</t>
  </si>
  <si>
    <t>Was the order used correctly (not to increase scope, PoP, Max $, or exercise an option)? (FAR 16.505(a)(2))</t>
  </si>
  <si>
    <t>13.2 UCI For contractors required to implement NIST SP 800-171 in accordance with the clause at 252.204-7012, is there documented verification prior to award of a contract, task order, or delivery order, except for those that are solely for the acquisition of COTS items, and prior to exercising an option period or extending the period of performance on a contract, task order, or delivery order, except for those that are solely for the acquisition of COTS items, that the summary level score of a current NIST SP 800-171 DoD Assessment is posted in Supplier Performance Risk System (SPRS)? (DFARS 204.7303(b), DFARS 204.7304(c) and (e), DFARS 252.204-7012, DFARS 252.204-7020)</t>
  </si>
  <si>
    <t>18.1 UCI For requirements that include Covered Defense Information Systems, do the contracts reflect safeguarding measures and provisions for Cyber Incident Reporting? (DFARS 204.7304(c), DFARS 252.204-7012)</t>
  </si>
  <si>
    <t>18.2 UCI If the Offeror is required to implement NIST SP 800-171, does the Offeror have a current assessment (i.e., not more than 3 years old unless otherwise specified in the solicitation) for each covered contractor information system, relevant to the offer, contract, task order, or delivery order? (DFARS 204.7304(d), DFARS 252.204-7019)</t>
  </si>
  <si>
    <t>18.3 UCI For covered contractor information systems, compliance with the National Institute of Standards and Technology (NIST) Special Publication (SP) 800-171 is required, has the CO verified the completed assessment via the Supplier Performance Risk System (SPRS)? (DFARS 204.7304(e), DFARS 252.204-7020)</t>
  </si>
  <si>
    <t>18.4 UCI As applicable, did the required NIST SP 800-171 DoD Assessment verification occur for particular contract actions, e.g., exercising options, Period of Performance extensions? (DFARS 204.7303(b))</t>
  </si>
  <si>
    <t>18.5 UCI Cybersecurity Maturity Model Certification (CMMC) Requirements. Has the CO verified that the Contractor has a current (i.e., not older than 3 years) CMMC certificate? Note: A&amp;S approval required until 30 Sep 2025. ( DFARS 204.7503(a) and (b), DFARS 252.204-7021)</t>
  </si>
  <si>
    <t>19.1 UCI Does the file include documentation that the Government is reviewing contractors' compliance with the reporting requirements of 52.204-10, Reporting Executive Compensation and First-Tier Subcontract Awards? (FAR 4.14)</t>
  </si>
  <si>
    <t>01AA</t>
  </si>
  <si>
    <t>01AB</t>
  </si>
  <si>
    <t>01AC</t>
  </si>
  <si>
    <t>01AD</t>
  </si>
  <si>
    <t>01AE</t>
  </si>
  <si>
    <t>01AF</t>
  </si>
  <si>
    <t>01AG</t>
  </si>
  <si>
    <t>01AH</t>
  </si>
  <si>
    <t>01AI</t>
  </si>
  <si>
    <t>01AJ</t>
  </si>
  <si>
    <t>01AK</t>
  </si>
  <si>
    <t>01AL</t>
  </si>
  <si>
    <t>01AM</t>
  </si>
  <si>
    <t>01AN</t>
  </si>
  <si>
    <t>01AO</t>
  </si>
  <si>
    <t>01AP</t>
  </si>
  <si>
    <t>01AR</t>
  </si>
  <si>
    <t>01AS</t>
  </si>
  <si>
    <t>01BA</t>
  </si>
  <si>
    <t>01CA</t>
  </si>
  <si>
    <t>02AA</t>
  </si>
  <si>
    <t>02AB</t>
  </si>
  <si>
    <t>02AC</t>
  </si>
  <si>
    <t>02BA</t>
  </si>
  <si>
    <t>02BB</t>
  </si>
  <si>
    <t>02BC</t>
  </si>
  <si>
    <t>02BD</t>
  </si>
  <si>
    <t>02BE</t>
  </si>
  <si>
    <t>02BF</t>
  </si>
  <si>
    <t>02BG</t>
  </si>
  <si>
    <t>02BH</t>
  </si>
  <si>
    <t>02BI</t>
  </si>
  <si>
    <t>02BJ</t>
  </si>
  <si>
    <t>02BK</t>
  </si>
  <si>
    <t>02BL</t>
  </si>
  <si>
    <t>02BM</t>
  </si>
  <si>
    <t>02BN</t>
  </si>
  <si>
    <t>02BO</t>
  </si>
  <si>
    <t>02BP</t>
  </si>
  <si>
    <t>02CA</t>
  </si>
  <si>
    <t>02CB</t>
  </si>
  <si>
    <t>03AA</t>
  </si>
  <si>
    <t>03AB</t>
  </si>
  <si>
    <t>03BB</t>
  </si>
  <si>
    <t>03BC</t>
  </si>
  <si>
    <t>03BD</t>
  </si>
  <si>
    <t>03BE</t>
  </si>
  <si>
    <t>04AA</t>
  </si>
  <si>
    <t>04AC</t>
  </si>
  <si>
    <t>04AD</t>
  </si>
  <si>
    <t>04AE</t>
  </si>
  <si>
    <t>04AF</t>
  </si>
  <si>
    <t>04AG</t>
  </si>
  <si>
    <t>04AJ</t>
  </si>
  <si>
    <t>05AA</t>
  </si>
  <si>
    <t>05AB</t>
  </si>
  <si>
    <t>05AC</t>
  </si>
  <si>
    <t>05BA</t>
  </si>
  <si>
    <t>05BB</t>
  </si>
  <si>
    <t>05BC</t>
  </si>
  <si>
    <t>05BD</t>
  </si>
  <si>
    <t>05BE</t>
  </si>
  <si>
    <t>05BF</t>
  </si>
  <si>
    <t>05BH</t>
  </si>
  <si>
    <t>05BI</t>
  </si>
  <si>
    <t>05BJ</t>
  </si>
  <si>
    <t>05BK</t>
  </si>
  <si>
    <t>05BL</t>
  </si>
  <si>
    <t>05BM</t>
  </si>
  <si>
    <t>05BN</t>
  </si>
  <si>
    <t>05CA</t>
  </si>
  <si>
    <t>05CB</t>
  </si>
  <si>
    <t>05DA</t>
  </si>
  <si>
    <t>05DB</t>
  </si>
  <si>
    <t>05DC</t>
  </si>
  <si>
    <t>05DD</t>
  </si>
  <si>
    <t>06AA</t>
  </si>
  <si>
    <t>06AB</t>
  </si>
  <si>
    <t>06AC</t>
  </si>
  <si>
    <t>06AD</t>
  </si>
  <si>
    <t>06AE</t>
  </si>
  <si>
    <t>06AF</t>
  </si>
  <si>
    <t>06AG</t>
  </si>
  <si>
    <t>06AH</t>
  </si>
  <si>
    <t>06AI</t>
  </si>
  <si>
    <t>06AJ</t>
  </si>
  <si>
    <t>06AK</t>
  </si>
  <si>
    <t>06AM</t>
  </si>
  <si>
    <t>06AN</t>
  </si>
  <si>
    <t>06AO</t>
  </si>
  <si>
    <t>06CA</t>
  </si>
  <si>
    <t>06DA</t>
  </si>
  <si>
    <t>06EA</t>
  </si>
  <si>
    <t>07AA</t>
  </si>
  <si>
    <t>08BA</t>
  </si>
  <si>
    <t>08CA</t>
  </si>
  <si>
    <t>08DA</t>
  </si>
  <si>
    <t>08EA</t>
  </si>
  <si>
    <t>08EB</t>
  </si>
  <si>
    <t>08EC</t>
  </si>
  <si>
    <t>08ED</t>
  </si>
  <si>
    <t>08EE</t>
  </si>
  <si>
    <t>08EF</t>
  </si>
  <si>
    <t>08EH</t>
  </si>
  <si>
    <t>08EI</t>
  </si>
  <si>
    <t>08EJ</t>
  </si>
  <si>
    <t>08FA</t>
  </si>
  <si>
    <t>08FB</t>
  </si>
  <si>
    <t>08GA</t>
  </si>
  <si>
    <t>08GB</t>
  </si>
  <si>
    <t>08HA</t>
  </si>
  <si>
    <t>08HB</t>
  </si>
  <si>
    <t>08HC</t>
  </si>
  <si>
    <t>08IA</t>
  </si>
  <si>
    <t>08IB</t>
  </si>
  <si>
    <t>08ID</t>
  </si>
  <si>
    <t>08IE</t>
  </si>
  <si>
    <t>08JA</t>
  </si>
  <si>
    <t>08JB</t>
  </si>
  <si>
    <t>08KA</t>
  </si>
  <si>
    <t>08KB</t>
  </si>
  <si>
    <t>08KC</t>
  </si>
  <si>
    <t>08KD</t>
  </si>
  <si>
    <t>08KE</t>
  </si>
  <si>
    <t>08KF</t>
  </si>
  <si>
    <t>08KG</t>
  </si>
  <si>
    <t>08KH</t>
  </si>
  <si>
    <t>08KI</t>
  </si>
  <si>
    <t>08LB</t>
  </si>
  <si>
    <t>08LC</t>
  </si>
  <si>
    <t>08LD</t>
  </si>
  <si>
    <t>08LE</t>
  </si>
  <si>
    <t>08MA</t>
  </si>
  <si>
    <t>08MB</t>
  </si>
  <si>
    <t>08NA</t>
  </si>
  <si>
    <t>08PB</t>
  </si>
  <si>
    <t>08PC</t>
  </si>
  <si>
    <t>08PD</t>
  </si>
  <si>
    <t>08PE</t>
  </si>
  <si>
    <t>08PF</t>
  </si>
  <si>
    <t>08PG</t>
  </si>
  <si>
    <t>08PH</t>
  </si>
  <si>
    <t>08QA</t>
  </si>
  <si>
    <t>08QB</t>
  </si>
  <si>
    <t>08RA</t>
  </si>
  <si>
    <t>08RC</t>
  </si>
  <si>
    <t>08RD</t>
  </si>
  <si>
    <t>08RE</t>
  </si>
  <si>
    <t>08RF</t>
  </si>
  <si>
    <t>08RG</t>
  </si>
  <si>
    <t>08RH</t>
  </si>
  <si>
    <t>08RI</t>
  </si>
  <si>
    <t>08RJ</t>
  </si>
  <si>
    <t>08RK</t>
  </si>
  <si>
    <t>08RL</t>
  </si>
  <si>
    <t>08RM</t>
  </si>
  <si>
    <t>08RN</t>
  </si>
  <si>
    <t>08RO</t>
  </si>
  <si>
    <t>08RP</t>
  </si>
  <si>
    <t>09AA</t>
  </si>
  <si>
    <t>09AB</t>
  </si>
  <si>
    <t>11AA</t>
  </si>
  <si>
    <t>11AB</t>
  </si>
  <si>
    <t>11ZA</t>
  </si>
  <si>
    <t>12AA</t>
  </si>
  <si>
    <t>12AB</t>
  </si>
  <si>
    <t>12AC</t>
  </si>
  <si>
    <t>12AD</t>
  </si>
  <si>
    <t>12AE</t>
  </si>
  <si>
    <t>12AF</t>
  </si>
  <si>
    <t>12BA</t>
  </si>
  <si>
    <t>12BB</t>
  </si>
  <si>
    <t>12BD</t>
  </si>
  <si>
    <t>12BE</t>
  </si>
  <si>
    <t>12BF</t>
  </si>
  <si>
    <t>12BG</t>
  </si>
  <si>
    <t>12BH</t>
  </si>
  <si>
    <t>12BI</t>
  </si>
  <si>
    <t>12CA</t>
  </si>
  <si>
    <t>12CB</t>
  </si>
  <si>
    <t>12DA</t>
  </si>
  <si>
    <t>12EA</t>
  </si>
  <si>
    <t>12EB</t>
  </si>
  <si>
    <t>12FA</t>
  </si>
  <si>
    <t>12FB</t>
  </si>
  <si>
    <t>12FC</t>
  </si>
  <si>
    <t>12FD</t>
  </si>
  <si>
    <t>12GA</t>
  </si>
  <si>
    <t>12GB</t>
  </si>
  <si>
    <t>12IA</t>
  </si>
  <si>
    <t>12IB</t>
  </si>
  <si>
    <t>12IC</t>
  </si>
  <si>
    <t>12ID</t>
  </si>
  <si>
    <t>12IE</t>
  </si>
  <si>
    <t>12IF</t>
  </si>
  <si>
    <t>12IG</t>
  </si>
  <si>
    <t>12IH</t>
  </si>
  <si>
    <t>12II</t>
  </si>
  <si>
    <t>12IJ</t>
  </si>
  <si>
    <t>12IL</t>
  </si>
  <si>
    <t>12IM</t>
  </si>
  <si>
    <t>12IN</t>
  </si>
  <si>
    <t>12JA</t>
  </si>
  <si>
    <t>12JB</t>
  </si>
  <si>
    <t>12KA</t>
  </si>
  <si>
    <t>12KB</t>
  </si>
  <si>
    <t>12KC</t>
  </si>
  <si>
    <t>12LA</t>
  </si>
  <si>
    <t>12LB</t>
  </si>
  <si>
    <t>12LC</t>
  </si>
  <si>
    <t>12LD</t>
  </si>
  <si>
    <t>12MA</t>
  </si>
  <si>
    <t>12MB</t>
  </si>
  <si>
    <t>12MC</t>
  </si>
  <si>
    <t>12NA</t>
  </si>
  <si>
    <t>12NB</t>
  </si>
  <si>
    <t>12NC</t>
  </si>
  <si>
    <t>12ND</t>
  </si>
  <si>
    <t>12OA</t>
  </si>
  <si>
    <t>12OB</t>
  </si>
  <si>
    <t>12OC</t>
  </si>
  <si>
    <t>12OD</t>
  </si>
  <si>
    <t>12OE</t>
  </si>
  <si>
    <t>12PA</t>
  </si>
  <si>
    <t>12QA</t>
  </si>
  <si>
    <t>12QB</t>
  </si>
  <si>
    <t>14AC</t>
  </si>
  <si>
    <t>14AD</t>
  </si>
  <si>
    <t>14AE</t>
  </si>
  <si>
    <t>14AF</t>
  </si>
  <si>
    <t>15AA</t>
  </si>
  <si>
    <t>15AB</t>
  </si>
  <si>
    <t>15AC</t>
  </si>
  <si>
    <t>15CA</t>
  </si>
  <si>
    <t>16AA</t>
  </si>
  <si>
    <t>16AB</t>
  </si>
  <si>
    <t>16AC</t>
  </si>
  <si>
    <t>16AD</t>
  </si>
  <si>
    <t>17AA</t>
  </si>
  <si>
    <t>17AB</t>
  </si>
  <si>
    <t>17AC</t>
  </si>
  <si>
    <t>17AD</t>
  </si>
  <si>
    <t>17AE</t>
  </si>
  <si>
    <t>17BA</t>
  </si>
  <si>
    <t>17BB</t>
  </si>
  <si>
    <t>17BC</t>
  </si>
  <si>
    <t>17BD</t>
  </si>
  <si>
    <t>17CA</t>
  </si>
  <si>
    <t>26BA</t>
  </si>
  <si>
    <t>26BB</t>
  </si>
  <si>
    <t>27AA</t>
  </si>
  <si>
    <t>27AB</t>
  </si>
  <si>
    <t>28AA</t>
  </si>
  <si>
    <t>28AB</t>
  </si>
  <si>
    <t>28AC</t>
  </si>
  <si>
    <t>28AD</t>
  </si>
  <si>
    <t>26AA</t>
  </si>
  <si>
    <t>26AB</t>
  </si>
  <si>
    <t>26AC</t>
  </si>
  <si>
    <t>26AD</t>
  </si>
  <si>
    <t>26AE</t>
  </si>
  <si>
    <t>28AG</t>
  </si>
  <si>
    <t>28AH</t>
  </si>
  <si>
    <t>28AI</t>
  </si>
  <si>
    <t>28AJ</t>
  </si>
  <si>
    <t>28AK</t>
  </si>
  <si>
    <t>29AA</t>
  </si>
  <si>
    <t>29AB</t>
  </si>
  <si>
    <t>30AA</t>
  </si>
  <si>
    <t>31AA</t>
  </si>
  <si>
    <t>32AB</t>
  </si>
  <si>
    <t>32AC</t>
  </si>
  <si>
    <t>32AD</t>
  </si>
  <si>
    <t>32BA</t>
  </si>
  <si>
    <t>32CA</t>
  </si>
  <si>
    <t>32CB</t>
  </si>
  <si>
    <t>33AA</t>
  </si>
  <si>
    <t>33AB</t>
  </si>
  <si>
    <t>33AC</t>
  </si>
  <si>
    <t>33AD</t>
  </si>
  <si>
    <t>33AE</t>
  </si>
  <si>
    <t>33AF</t>
  </si>
  <si>
    <t>33AG</t>
  </si>
  <si>
    <t>33AH</t>
  </si>
  <si>
    <t>33AI</t>
  </si>
  <si>
    <t>33AJ</t>
  </si>
  <si>
    <t>33AK</t>
  </si>
  <si>
    <t>34BA</t>
  </si>
  <si>
    <t>34CB</t>
  </si>
  <si>
    <t>34CC</t>
  </si>
  <si>
    <t>34CD</t>
  </si>
  <si>
    <t>34CE</t>
  </si>
  <si>
    <t>34CF</t>
  </si>
  <si>
    <t>36AB</t>
  </si>
  <si>
    <t>39AA</t>
  </si>
  <si>
    <t>41AA</t>
  </si>
  <si>
    <t>41AB</t>
  </si>
  <si>
    <t>43AA</t>
  </si>
  <si>
    <t>43AB</t>
  </si>
  <si>
    <t>45AA</t>
  </si>
  <si>
    <t>48AA</t>
  </si>
  <si>
    <t>49AA</t>
  </si>
  <si>
    <t>49AB</t>
  </si>
  <si>
    <t>50AA</t>
  </si>
  <si>
    <t>50BA</t>
  </si>
  <si>
    <t>50CA</t>
  </si>
  <si>
    <t>50CB</t>
  </si>
  <si>
    <t>50CC</t>
  </si>
  <si>
    <t>50CD</t>
  </si>
  <si>
    <t>50DA</t>
  </si>
  <si>
    <t>50DAA</t>
  </si>
  <si>
    <t>50DAB</t>
  </si>
  <si>
    <t>50DAC</t>
  </si>
  <si>
    <t>50DAD</t>
  </si>
  <si>
    <t>50DAE</t>
  </si>
  <si>
    <t>50DAF</t>
  </si>
  <si>
    <t>50DAG</t>
  </si>
  <si>
    <t>50DAH</t>
  </si>
  <si>
    <t>50DAI</t>
  </si>
  <si>
    <t>50DAJ</t>
  </si>
  <si>
    <t>50DAK</t>
  </si>
  <si>
    <t>50DAL</t>
  </si>
  <si>
    <t>50DAM</t>
  </si>
  <si>
    <t>50DAN</t>
  </si>
  <si>
    <t>50DAO</t>
  </si>
  <si>
    <t>50DAP</t>
  </si>
  <si>
    <t>50DB</t>
  </si>
  <si>
    <t>50EB</t>
  </si>
  <si>
    <t>50ED</t>
  </si>
  <si>
    <t>50EE</t>
  </si>
  <si>
    <t>50EF</t>
  </si>
  <si>
    <t>50EG</t>
  </si>
  <si>
    <t>50EI</t>
  </si>
  <si>
    <t>50EJ</t>
  </si>
  <si>
    <t>50EK</t>
  </si>
  <si>
    <t>50EM</t>
  </si>
  <si>
    <t>50EN</t>
  </si>
  <si>
    <t>50EO</t>
  </si>
  <si>
    <t>50EP</t>
  </si>
  <si>
    <t>50FA</t>
  </si>
  <si>
    <t>50FB</t>
  </si>
  <si>
    <t>50FC</t>
  </si>
  <si>
    <t>50FD</t>
  </si>
  <si>
    <t>52AA</t>
  </si>
  <si>
    <t>53AA</t>
  </si>
  <si>
    <t>53AC</t>
  </si>
  <si>
    <t>53AF</t>
  </si>
  <si>
    <t>53AG</t>
  </si>
  <si>
    <t>54AA</t>
  </si>
  <si>
    <t>54AB</t>
  </si>
  <si>
    <t>55AAA</t>
  </si>
  <si>
    <t>55AAB</t>
  </si>
  <si>
    <t>55AB</t>
  </si>
  <si>
    <t>55AC</t>
  </si>
  <si>
    <t>55AD</t>
  </si>
  <si>
    <t>55AE</t>
  </si>
  <si>
    <t>55AF</t>
  </si>
  <si>
    <t>55AG</t>
  </si>
  <si>
    <t>55AH</t>
  </si>
  <si>
    <t>55AI</t>
  </si>
  <si>
    <t>55AJ</t>
  </si>
  <si>
    <t>55BA</t>
  </si>
  <si>
    <t>55BB</t>
  </si>
  <si>
    <t>55CA</t>
  </si>
  <si>
    <t>55CB</t>
  </si>
  <si>
    <t>55CC</t>
  </si>
  <si>
    <t>55CD</t>
  </si>
  <si>
    <t>55DA</t>
  </si>
  <si>
    <t>55DB</t>
  </si>
  <si>
    <t>55DC</t>
  </si>
  <si>
    <t>55DD</t>
  </si>
  <si>
    <t>55DE</t>
  </si>
  <si>
    <t>55DF</t>
  </si>
  <si>
    <t>55DG</t>
  </si>
  <si>
    <t>55DI</t>
  </si>
  <si>
    <t>55DJ</t>
  </si>
  <si>
    <t>55DK</t>
  </si>
  <si>
    <t>55DL</t>
  </si>
  <si>
    <t>55EA</t>
  </si>
  <si>
    <t>55FA</t>
  </si>
  <si>
    <t>55GA</t>
  </si>
  <si>
    <t>55HB</t>
  </si>
  <si>
    <t>56AA</t>
  </si>
  <si>
    <t>56AB</t>
  </si>
  <si>
    <t>57AA</t>
  </si>
  <si>
    <t>57BA</t>
  </si>
  <si>
    <t>57BAA</t>
  </si>
  <si>
    <t>57BAB</t>
  </si>
  <si>
    <t>57BAC</t>
  </si>
  <si>
    <t>57BAD</t>
  </si>
  <si>
    <t>57BAE</t>
  </si>
  <si>
    <t>57BAF</t>
  </si>
  <si>
    <t>57BAG</t>
  </si>
  <si>
    <t>57BAH</t>
  </si>
  <si>
    <t>57BAI</t>
  </si>
  <si>
    <t>57BAJ</t>
  </si>
  <si>
    <t>57BAK</t>
  </si>
  <si>
    <t>57BAL</t>
  </si>
  <si>
    <t>57BAM</t>
  </si>
  <si>
    <t>57BB</t>
  </si>
  <si>
    <t>59AA</t>
  </si>
  <si>
    <t>59AC</t>
  </si>
  <si>
    <t>59AD</t>
  </si>
  <si>
    <t>59AE</t>
  </si>
  <si>
    <t>60AA</t>
  </si>
  <si>
    <t>60AB</t>
  </si>
  <si>
    <t>60AC</t>
  </si>
  <si>
    <t>60AD</t>
  </si>
  <si>
    <t>62AA</t>
  </si>
  <si>
    <t>62AB</t>
  </si>
  <si>
    <t>62AC</t>
  </si>
  <si>
    <t>62AE</t>
  </si>
  <si>
    <t>62AF</t>
  </si>
  <si>
    <t>62AG</t>
  </si>
  <si>
    <t>62AI</t>
  </si>
  <si>
    <t>62AK</t>
  </si>
  <si>
    <t>62BA</t>
  </si>
  <si>
    <t>62BB</t>
  </si>
  <si>
    <t>62BC</t>
  </si>
  <si>
    <t>62BE</t>
  </si>
  <si>
    <t>62BF</t>
  </si>
  <si>
    <t>62BG</t>
  </si>
  <si>
    <t>62BH</t>
  </si>
  <si>
    <t>62BI</t>
  </si>
  <si>
    <t>62BJ</t>
  </si>
  <si>
    <t>62CA</t>
  </si>
  <si>
    <t>62CB</t>
  </si>
  <si>
    <t>62CC</t>
  </si>
  <si>
    <t>62DA</t>
  </si>
  <si>
    <t>62EA</t>
  </si>
  <si>
    <t>62EB</t>
  </si>
  <si>
    <t>62EC</t>
  </si>
  <si>
    <t>62FA</t>
  </si>
  <si>
    <t>62FB</t>
  </si>
  <si>
    <t>62FC</t>
  </si>
  <si>
    <t>62FD</t>
  </si>
  <si>
    <t>62FE</t>
  </si>
  <si>
    <t>62GA</t>
  </si>
  <si>
    <t>62GC</t>
  </si>
  <si>
    <t>62GD</t>
  </si>
  <si>
    <t>62IA</t>
  </si>
  <si>
    <t>62IC</t>
  </si>
  <si>
    <t>62ID</t>
  </si>
  <si>
    <t>62IE</t>
  </si>
  <si>
    <t>62IF</t>
  </si>
  <si>
    <t>62IG</t>
  </si>
  <si>
    <t>62IH</t>
  </si>
  <si>
    <t>62II</t>
  </si>
  <si>
    <t>62IJ</t>
  </si>
  <si>
    <t>62IK</t>
  </si>
  <si>
    <t>62IL</t>
  </si>
  <si>
    <t>62IM</t>
  </si>
  <si>
    <t>62IN</t>
  </si>
  <si>
    <t>62IO</t>
  </si>
  <si>
    <t>62IP</t>
  </si>
  <si>
    <t>62IR</t>
  </si>
  <si>
    <t>62IS</t>
  </si>
  <si>
    <t>62IT</t>
  </si>
  <si>
    <t>62IU</t>
  </si>
  <si>
    <t>62IV</t>
  </si>
  <si>
    <t>62JA</t>
  </si>
  <si>
    <t>62NA</t>
  </si>
  <si>
    <t>62NB</t>
  </si>
  <si>
    <t>62NC</t>
  </si>
  <si>
    <t>62OB</t>
  </si>
  <si>
    <t>62QA</t>
  </si>
  <si>
    <t>62QB</t>
  </si>
  <si>
    <t>62QC</t>
  </si>
  <si>
    <t>62QD</t>
  </si>
  <si>
    <t>62RA</t>
  </si>
  <si>
    <t>62RB</t>
  </si>
  <si>
    <t>62RC</t>
  </si>
  <si>
    <t>62RD</t>
  </si>
  <si>
    <t>62RE</t>
  </si>
  <si>
    <t>62RF</t>
  </si>
  <si>
    <t>62RI</t>
  </si>
  <si>
    <t>62RJ</t>
  </si>
  <si>
    <t>62RK</t>
  </si>
  <si>
    <t>62RL</t>
  </si>
  <si>
    <t>62RM</t>
  </si>
  <si>
    <t>63AA</t>
  </si>
  <si>
    <t>63AB</t>
  </si>
  <si>
    <t>63BA</t>
  </si>
  <si>
    <t>63CA</t>
  </si>
  <si>
    <t>66AA</t>
  </si>
  <si>
    <t>67AA</t>
  </si>
  <si>
    <t>67AB</t>
  </si>
  <si>
    <t>67AC</t>
  </si>
  <si>
    <t>67AD</t>
  </si>
  <si>
    <t>67AE</t>
  </si>
  <si>
    <t>67CA</t>
  </si>
  <si>
    <t>68AA</t>
  </si>
  <si>
    <t>69AA</t>
  </si>
  <si>
    <t>69AB</t>
  </si>
  <si>
    <t>69AC</t>
  </si>
  <si>
    <t>69BA</t>
  </si>
  <si>
    <t>69BB</t>
  </si>
  <si>
    <t>69BE</t>
  </si>
  <si>
    <t>69BG</t>
  </si>
  <si>
    <t>70AA</t>
  </si>
  <si>
    <t>70BA</t>
  </si>
  <si>
    <t>71AA</t>
  </si>
  <si>
    <t>71AC</t>
  </si>
  <si>
    <t>71AD</t>
  </si>
  <si>
    <t>71AE</t>
  </si>
  <si>
    <t>71AF</t>
  </si>
  <si>
    <t>71AG</t>
  </si>
  <si>
    <t>71AH</t>
  </si>
  <si>
    <t>71BA</t>
  </si>
  <si>
    <t>71BB</t>
  </si>
  <si>
    <t>71CA</t>
  </si>
  <si>
    <t>71CB</t>
  </si>
  <si>
    <t>71CD</t>
  </si>
  <si>
    <t>71CE</t>
  </si>
  <si>
    <t>72AA</t>
  </si>
  <si>
    <t>72AB</t>
  </si>
  <si>
    <t>72AC</t>
  </si>
  <si>
    <t>99AB</t>
  </si>
  <si>
    <t>99AC</t>
  </si>
  <si>
    <t>99AE</t>
  </si>
  <si>
    <t>99AF</t>
  </si>
  <si>
    <t>99AG</t>
  </si>
  <si>
    <t>99AH</t>
  </si>
  <si>
    <t>99AI</t>
  </si>
  <si>
    <t>99AJ</t>
  </si>
  <si>
    <t>99AK</t>
  </si>
  <si>
    <t>99AM</t>
  </si>
  <si>
    <t>Is a New Start validation required and is in the file, filled out completely/correctly, and approved by the System/Program Director and Program Control Chief? (DAFI 63-101_20-101)</t>
  </si>
  <si>
    <t>Does the solicitation or contract include DAFFARS Clause 5352.223-9000, "Elimination of Use of Class I Ozone Depleting Substances (ODSs)"? Contracting Officers shall include this in all solicitations and contracts, unless there is an approval in the contract file to use Class I ODSs. If Class I ODSs are authorized for use, and approval has been obtained IAW AFMAN 32-7002 (DAFFARS 5323.803(a)) for the use, include FAR clause 52.223-11 in the solicitation and contract. (DFARS 223.8, DAFFARS 5323.804-90)</t>
  </si>
  <si>
    <t>Did the CO ensure a quality assurance surveillance plan (QASP) was addressed and documented in the contract file for each contract except for those awarded using simplified acquisition procedures? (FAR 46.103, DFARS 246.401)</t>
  </si>
  <si>
    <t>Does the QASP (above the simplified acquisition threshold) include the following information: work requiring surveillance, the method of surveillance, the place where the government performs the quality assurance, and is the inspection documented on an inspection or receiving report form or commercial shipping document/packing list? (FAR 46.401, DFARS 246.401, DFARS 237.172)</t>
  </si>
  <si>
    <t>Code</t>
  </si>
  <si>
    <t>Comment Definition</t>
  </si>
  <si>
    <t>01AO, 02AB, 02BA, 02BE, 02BI, 02BJ, 03AA, 04AJ, 05AA, 05AC, 06AB, 06AC, 06EA, 08BA, 08GA, 08HB, 08IB, 08JA, 08KD, 08KE, 08KF, 08NA, 08RI, 12LD, 12OC, 32AA, 33AA, 48AA, 50CA, 50CD, 50DB, 50EG, 50EM, 50FA, 50FB, 50FC, 55AAA, 55AAB, 66AA, 71AE, 99AG</t>
  </si>
  <si>
    <t>01AO, 02AB, 02BA, 02BE, 02BI, 02BJ, 03AA, 04AJ, 05AA, 05AC, 06AB, 06AC, 06EA, 08BA, 08GA, 08HB, 08IB, 08JA, 08KD, 08KE, 08KF, 08NA, 08RI, 12LD, 12OC, 32AA, 33AA, 48AA, 50CA, 50CD, 50DB, 50EG, 50EM, 50FA, 50FB, 50FC, 50FD, 55AAA, 55AAB, 66AA, 71AE, 99AG</t>
  </si>
  <si>
    <t>50CA, 50CD, 50DB, 50EG, 50EM, 50FA, 50FB, 50FC, 50FD</t>
  </si>
  <si>
    <t>N/A</t>
  </si>
  <si>
    <t>GENERAL CONTRACTING THRESHOLDS</t>
  </si>
  <si>
    <t>DOLLARS</t>
  </si>
  <si>
    <t>MICRO/SAT THRESHOLDS</t>
  </si>
  <si>
    <t>REFERENCE</t>
  </si>
  <si>
    <t>≤$2,000</t>
  </si>
  <si>
    <r>
      <rPr>
        <b/>
        <sz val="10"/>
        <rFont val="Arial"/>
        <family val="2"/>
      </rPr>
      <t>Micro-Purchase</t>
    </r>
    <r>
      <rPr>
        <sz val="10"/>
        <rFont val="Arial"/>
        <family val="2"/>
      </rPr>
      <t xml:space="preserve"> - Construction acquisitions subject to Wage Rate Requirements</t>
    </r>
  </si>
  <si>
    <t>FAR 2.100</t>
  </si>
  <si>
    <t>≤$2,500</t>
  </si>
  <si>
    <r>
      <rPr>
        <b/>
        <sz val="10"/>
        <rFont val="Arial"/>
        <family val="2"/>
      </rPr>
      <t>Micro-Purchase</t>
    </r>
    <r>
      <rPr>
        <sz val="10"/>
        <rFont val="Arial"/>
        <family val="2"/>
      </rPr>
      <t xml:space="preserve"> - Services subject to Service Contract Labor Standards, formerly SCA</t>
    </r>
  </si>
  <si>
    <t>FAR 2.101</t>
  </si>
  <si>
    <t>≤$10,000</t>
  </si>
  <si>
    <t>Micro-Purchase Threshold</t>
  </si>
  <si>
    <t>≤$20,000</t>
  </si>
  <si>
    <t>Micro-Purchase for Contingencies within the U.S.</t>
  </si>
  <si>
    <t>≤$35,000</t>
  </si>
  <si>
    <t>Micro-Purchase for Contingencies outside the U.S.</t>
  </si>
  <si>
    <t>≤$250,000</t>
  </si>
  <si>
    <t xml:space="preserve">Simplified Acquisition Threshold (SAT) </t>
  </si>
  <si>
    <t>≤$800,000</t>
  </si>
  <si>
    <t>Simplified Acquisition Threshold (SAT) for Contingencies within the U.S.</t>
  </si>
  <si>
    <t>≤$1.5M</t>
  </si>
  <si>
    <t>Simplified Acquisition Threshold (SAT) for Contingencies outside the U.S.</t>
  </si>
  <si>
    <t>LEGAL REVIEWS (Solicitation &amp; Contract)</t>
  </si>
  <si>
    <r>
      <rPr>
        <sz val="10"/>
        <rFont val="Arial"/>
        <family val="2"/>
      </rPr>
      <t>&gt;</t>
    </r>
    <r>
      <rPr>
        <sz val="9"/>
        <rFont val="Arial"/>
        <family val="2"/>
      </rPr>
      <t>$1M</t>
    </r>
  </si>
  <si>
    <t xml:space="preserve">AFFARS 5301.602-2(c)(i)(A)(19)(C) </t>
  </si>
  <si>
    <t>&gt;$5M</t>
  </si>
  <si>
    <t>&gt;$750,000</t>
  </si>
  <si>
    <t xml:space="preserve">AFFARS 5301.602-2(c)(i)(A)(19)(B) </t>
  </si>
  <si>
    <t>CLEARANCE REVIEWS</t>
  </si>
  <si>
    <t>≥$ 10M</t>
  </si>
  <si>
    <t>Business/Contract Clearance Review by Committee - 
PEO / LCMC / NWC</t>
  </si>
  <si>
    <t>AFMC PEO Clearance Delegations</t>
  </si>
  <si>
    <t>AFLCMC Delegations - PK Academy</t>
  </si>
  <si>
    <t>AFMC Clearance Thresholds (Formerly PGI 5301.9001)</t>
  </si>
  <si>
    <t>Summary Matrix</t>
  </si>
  <si>
    <t>Hill Delegations</t>
  </si>
  <si>
    <r>
      <rPr>
        <sz val="10"/>
        <rFont val="Arial"/>
        <family val="2"/>
      </rPr>
      <t>≥</t>
    </r>
    <r>
      <rPr>
        <sz val="9"/>
        <rFont val="Arial"/>
        <family val="2"/>
      </rPr>
      <t xml:space="preserve">$5M </t>
    </r>
  </si>
  <si>
    <t>Business/Contract Clearance Review by Committee -  Enterprise Contracting / AFSC</t>
  </si>
  <si>
    <t>≥$3M &lt;$5M</t>
  </si>
  <si>
    <r>
      <t xml:space="preserve">Business/Contract Clearance Review by </t>
    </r>
    <r>
      <rPr>
        <b/>
        <u/>
        <sz val="10"/>
        <rFont val="Arial"/>
        <family val="2"/>
      </rPr>
      <t>Non-Committee</t>
    </r>
    <r>
      <rPr>
        <sz val="10"/>
        <rFont val="Arial"/>
        <family val="2"/>
      </rPr>
      <t xml:space="preserve"> - Operational Contracting</t>
    </r>
  </si>
  <si>
    <t>AFMC PGI 5301.9001 Clearance Delegations</t>
  </si>
  <si>
    <t>≥$5M</t>
  </si>
  <si>
    <t xml:space="preserve">Clearance Review by Committee - Operational Contracting </t>
  </si>
  <si>
    <t>JUSTIFICATION AND APPROVAL (J&amp;A)</t>
  </si>
  <si>
    <t>≤$750,000</t>
  </si>
  <si>
    <t>AFFARS 5306.304(a)</t>
  </si>
  <si>
    <t>&gt;$750K to ≤$15M</t>
  </si>
  <si>
    <t>&gt;$15M to ≤$100M</t>
  </si>
  <si>
    <t>$15M to ≤$100M</t>
  </si>
  <si>
    <t>Delegations</t>
  </si>
  <si>
    <t>&gt;$100M</t>
  </si>
  <si>
    <t>CONSTRUCTION THRESHOLDS</t>
  </si>
  <si>
    <t>&gt;$2,000</t>
  </si>
  <si>
    <t>FAR 22.403-1</t>
  </si>
  <si>
    <t>&gt;$150,000</t>
  </si>
  <si>
    <t>FAR 28.102-2</t>
  </si>
  <si>
    <t>FAR 42.1502 (e) &amp; (f)</t>
  </si>
  <si>
    <t>&gt;$1.5M</t>
  </si>
  <si>
    <t>FAR 19.702(a)(1)(i)</t>
  </si>
  <si>
    <t>OTHER THRESHOLDS</t>
  </si>
  <si>
    <t>&gt;$2,500</t>
  </si>
  <si>
    <t xml:space="preserve">Service Contract Labor Standards applicable, formerly known as Service Contract Act of 1965 </t>
  </si>
  <si>
    <t>FAR 22.1002-1</t>
  </si>
  <si>
    <t>&gt;Micro-Purch Thresh</t>
  </si>
  <si>
    <t>Multiple Award Contract Fair Opportunity</t>
  </si>
  <si>
    <t>FAR 16.505(b)(1)</t>
  </si>
  <si>
    <r>
      <t xml:space="preserve">Micro </t>
    </r>
    <r>
      <rPr>
        <u/>
        <sz val="10"/>
        <rFont val="Arial"/>
        <family val="2"/>
      </rPr>
      <t>&lt;</t>
    </r>
    <r>
      <rPr>
        <sz val="10"/>
        <rFont val="Arial"/>
        <family val="2"/>
      </rPr>
      <t xml:space="preserve"> SAT</t>
    </r>
  </si>
  <si>
    <t>100% Small Business Set-Aside</t>
  </si>
  <si>
    <t>FAR 13.003(b)(1)</t>
  </si>
  <si>
    <t>&lt; $5,000</t>
  </si>
  <si>
    <r>
      <t xml:space="preserve">When considering </t>
    </r>
    <r>
      <rPr>
        <i/>
        <sz val="10"/>
        <rFont val="Arial"/>
        <family val="2"/>
      </rPr>
      <t>T4C</t>
    </r>
    <r>
      <rPr>
        <sz val="10"/>
        <rFont val="Arial"/>
        <family val="2"/>
      </rPr>
      <t>, contracts under this amount should not normally be T4C but should be permitted to run to completion</t>
    </r>
  </si>
  <si>
    <t xml:space="preserve">FAR 49.101(c) </t>
  </si>
  <si>
    <r>
      <rPr>
        <u/>
        <sz val="10"/>
        <rFont val="Arial"/>
        <family val="2"/>
      </rPr>
      <t>&gt;</t>
    </r>
    <r>
      <rPr>
        <sz val="10"/>
        <rFont val="Arial"/>
        <family val="2"/>
      </rPr>
      <t>$5M</t>
    </r>
  </si>
  <si>
    <t>UCA reporting on a semi-annual basis NLT April 10th and Oct 10th of each year</t>
  </si>
  <si>
    <t>AFFARS 5317.7405</t>
  </si>
  <si>
    <t>&gt;$10,000</t>
  </si>
  <si>
    <t>Small Business Review (DD 2579)</t>
  </si>
  <si>
    <t>DFARS 219.201(c)(10)(A) and (B)</t>
  </si>
  <si>
    <t>&gt;$15,000</t>
  </si>
  <si>
    <t>Contracts for Materials, Supplies, Articles, and Equipment Exceeding $15,000 (the statute), formerly known as Walsh Healy Public Contracts Act (Supplies)</t>
  </si>
  <si>
    <t>FAR 22.602
FAR 22.603</t>
  </si>
  <si>
    <t>&gt;$15,000 - $25,000</t>
  </si>
  <si>
    <t>Public Display of Solicitation Required</t>
  </si>
  <si>
    <t>FAR 5.101(a)(2)</t>
  </si>
  <si>
    <t>&gt;$25,000</t>
  </si>
  <si>
    <t>Synopsis / Solicitation in GPE required</t>
  </si>
  <si>
    <t>FAR 5.101(a)(1)</t>
  </si>
  <si>
    <t>Post Award Synopsis Required</t>
  </si>
  <si>
    <t>FAR 5.301(a)</t>
  </si>
  <si>
    <t>Normal Fast-Pay Limit</t>
  </si>
  <si>
    <t>FAR 13.402(a)</t>
  </si>
  <si>
    <t>SAT &lt; $100M</t>
  </si>
  <si>
    <r>
      <t xml:space="preserve">SCAT V </t>
    </r>
    <r>
      <rPr>
        <u/>
        <sz val="10"/>
        <rFont val="Arial"/>
        <family val="2"/>
      </rPr>
      <t>&gt;</t>
    </r>
    <r>
      <rPr>
        <sz val="10"/>
        <rFont val="Arial"/>
        <family val="2"/>
      </rPr>
      <t xml:space="preserve">SAT to &lt;$10M - 04/GS-13 in reqts chain
SCAT IV </t>
    </r>
    <r>
      <rPr>
        <u/>
        <sz val="10"/>
        <rFont val="Arial"/>
        <family val="2"/>
      </rPr>
      <t>&gt;</t>
    </r>
    <r>
      <rPr>
        <sz val="10"/>
        <rFont val="Arial"/>
        <family val="2"/>
      </rPr>
      <t>$10M to &lt;$100M - 06/GS-15 in reqts chain</t>
    </r>
  </si>
  <si>
    <t>AFSC Delegations</t>
  </si>
  <si>
    <t>Subcontracting Plan Required</t>
  </si>
  <si>
    <t xml:space="preserve">Construction Contracts - Subcontracting Plan Required </t>
  </si>
  <si>
    <t>≥$2M</t>
  </si>
  <si>
    <t xml:space="preserve">Certified Cost or Pricing Data Required </t>
  </si>
  <si>
    <t>FAR 15.403-4(a)(1)</t>
  </si>
  <si>
    <t xml:space="preserve">Quick-Closeout Procedures </t>
  </si>
  <si>
    <t>FAR 42.708                                                      Class Deviation 2019-O0009</t>
  </si>
  <si>
    <t>CPARS Required- Systems &amp; Operations Support     ($1M if services, healthcare, &amp; IT, $750K if construction, $35K if architect-engineer services, Fuels $5M, &gt;SAT all others)</t>
  </si>
  <si>
    <t>FAR 42.1502                                             Class Deviation 2013-O0018</t>
  </si>
  <si>
    <t>≥$7.5M</t>
  </si>
  <si>
    <t>Public Anouncement of Award (1279)</t>
  </si>
  <si>
    <t>DFARS 205.303(a)(i)</t>
  </si>
  <si>
    <t>≥$10M</t>
  </si>
  <si>
    <t>EEO Clearance</t>
  </si>
  <si>
    <t>FAR 22.805(a)</t>
  </si>
  <si>
    <t>≥$15M</t>
  </si>
  <si>
    <t>Make or Buy Program</t>
  </si>
  <si>
    <t>FAR 15.407-2(c)(1)</t>
  </si>
  <si>
    <t>Optional - Competitive Acquisitions</t>
  </si>
  <si>
    <t>Multi-functional Independent Review Team (MIRT) -            If determined necessary by the CAA at any dollar value</t>
  </si>
  <si>
    <r>
      <rPr>
        <u/>
        <sz val="10"/>
        <color theme="0" tint="-0.499984740745262"/>
        <rFont val="Arial"/>
        <family val="2"/>
      </rPr>
      <t xml:space="preserve">Formerly AF PGI 5301.9001(b) 
No reference currently exists for MIRTs. </t>
    </r>
    <r>
      <rPr>
        <u/>
        <sz val="10"/>
        <color theme="10"/>
        <rFont val="Arial"/>
        <family val="2"/>
      </rPr>
      <t xml:space="preserve"> SEE BRT TAB 59</t>
    </r>
  </si>
  <si>
    <t>SAT &lt; $50M</t>
  </si>
  <si>
    <t>Streamlined Acquisition Strategy Summary (SASS)
*Ask SDO for preference of documentation</t>
  </si>
  <si>
    <t>AFFARS 5307.104-92(b)(1)</t>
  </si>
  <si>
    <t>DFARS 207-103</t>
  </si>
  <si>
    <t xml:space="preserve">AFFARS 5307.104-92(b)(1) </t>
  </si>
  <si>
    <t xml:space="preserve">Updated by: </t>
  </si>
  <si>
    <t>Kristen Cross 1 May 2023</t>
  </si>
  <si>
    <t>Threshold</t>
  </si>
  <si>
    <t>Above Threshold</t>
  </si>
  <si>
    <t>Minimum Threshold</t>
  </si>
  <si>
    <r>
      <rPr>
        <u/>
        <sz val="10"/>
        <rFont val="Arial"/>
        <family val="2"/>
      </rPr>
      <t xml:space="preserve">
&gt;</t>
    </r>
    <r>
      <rPr>
        <sz val="10"/>
        <rFont val="Arial"/>
        <family val="2"/>
      </rPr>
      <t xml:space="preserve">$750K
</t>
    </r>
  </si>
  <si>
    <t>&gt;$35K</t>
  </si>
  <si>
    <t xml:space="preserve">≥$10M - Development
</t>
  </si>
  <si>
    <t>≥$50M - Services and production</t>
  </si>
  <si>
    <t>Applicable Inspection Checklist Items</t>
  </si>
  <si>
    <t>Potential Applicable Thresholds</t>
  </si>
  <si>
    <t>Legal Review required: Operational</t>
  </si>
  <si>
    <t xml:space="preserve">Legal Review required: Non-Operational </t>
  </si>
  <si>
    <t>Legal Review required: All J&amp;As</t>
  </si>
  <si>
    <t>Justification and Approval level: Chief of the Contracting Office                                            Delegable to PCO consistent w/ warrant level</t>
  </si>
  <si>
    <t>Justification and Approval level: Competition and Commercial Advocate</t>
  </si>
  <si>
    <t>Justification and Approval level: PEO/Head of Procuring Activity* / Designated Alternate if they meet the criteria in FAR 6.304(a)(3). If they do not meet the criteria in FAR 6.304(a)(3) = Senior Procurement Executive</t>
  </si>
  <si>
    <t xml:space="preserve">Justification and Approval level: AFSC/PK SCO </t>
  </si>
  <si>
    <t>Justification and Approval level: Senior Procurement Executive (SPE)</t>
  </si>
  <si>
    <t>Construction: Wage Rate Requirements Statute, formerly known as Davis-Bacon Act Applicable</t>
  </si>
  <si>
    <t>Construction: Subcontracting Plan Required</t>
  </si>
  <si>
    <t xml:space="preserve">Acquisition Plan required </t>
  </si>
  <si>
    <t xml:space="preserve">    Government Furnished Property (GFP)</t>
  </si>
  <si>
    <t xml:space="preserve">    Classified Information</t>
  </si>
  <si>
    <t xml:space="preserve">    Work on a Government Installation</t>
  </si>
  <si>
    <t xml:space="preserve">    Performance Outside the US/Canada</t>
  </si>
  <si>
    <t xml:space="preserve">    Berry Amendment/Specialty Metals</t>
  </si>
  <si>
    <t xml:space="preserve">    Sustainability/Environmental Considerations</t>
  </si>
  <si>
    <t xml:space="preserve">    Intellectual Property: Technical Data Rights</t>
  </si>
  <si>
    <t xml:space="preserve">    Intellectual Property: Patents and Royalties</t>
  </si>
  <si>
    <t xml:space="preserve">    Intellectual Property: Software Licensing</t>
  </si>
  <si>
    <t xml:space="preserve">    Cyber Security (NIST SP 800-171)</t>
  </si>
  <si>
    <t xml:space="preserve">    Cyber Security (CMMC)</t>
  </si>
  <si>
    <t xml:space="preserve">    Options</t>
  </si>
  <si>
    <t xml:space="preserve">    International Acquisition: Foreign Military Sales (FMS)</t>
  </si>
  <si>
    <t xml:space="preserve">    International Acquisition: Balance of Payments Program</t>
  </si>
  <si>
    <t xml:space="preserve">    International Acquisition: Trade Agreements</t>
  </si>
  <si>
    <t xml:space="preserve">    Indemnification</t>
  </si>
  <si>
    <r>
      <rPr>
        <b/>
        <sz val="10"/>
        <rFont val="Arial"/>
        <family val="2"/>
      </rPr>
      <t>Construction: Micro-Purchase</t>
    </r>
    <r>
      <rPr>
        <sz val="10"/>
        <rFont val="Arial"/>
        <family val="2"/>
      </rPr>
      <t xml:space="preserve"> - Subject to Construction Wage Rate Requirements Statute, formerly known as Davis Bacon Act</t>
    </r>
  </si>
  <si>
    <t>Construction: Performance &amp; Payment Bonds Required (Construction)</t>
  </si>
  <si>
    <t>Construction: CPARS Required- 
$750K if construction</t>
  </si>
  <si>
    <t>Construction: CPARS Required- 
$35K if architect-engineer services</t>
  </si>
  <si>
    <t>To do:</t>
  </si>
  <si>
    <t>add short names for each comment question</t>
  </si>
  <si>
    <t>check all comment associate with at least one of the questions</t>
  </si>
  <si>
    <t>take info from BRT and insert into here somewhere how</t>
  </si>
  <si>
    <t>linkable FAR</t>
  </si>
  <si>
    <t>dynamic threshold list based on more than dollar amount</t>
  </si>
  <si>
    <t>More decisions?</t>
  </si>
  <si>
    <t>dynamic questions based on other question answers?</t>
  </si>
  <si>
    <t>https://softwarerecs.stackexchange.com/questions/39882/how-to-convert-an-excel-spreadsheet-into-an-interactable-web-page</t>
  </si>
  <si>
    <t>03AA, 03BA, 03BC, 03BD, 03BE, 06EA, 08EJ, 08JB, 12BB, 12NC, 12ND, 12NB, 50CA, 50CB, 50CC, 50CD, 62NB, 62NC, 99AB</t>
  </si>
  <si>
    <t>01AE, 01AF,  01AG, 01AR, 01CA, 03BC, 03BE, 08JA, 08JB, 12BB, 12IM, 12IN, 62BG, 62IH</t>
  </si>
  <si>
    <t>01AH, 01AJ, 01AK, 01AL, 01AM, 02AC, 02BD, 02BO, 02BP, 08LC, 08LE, 08MA, 08MB, 08NA, 12IC, 62IC</t>
  </si>
  <si>
    <t>01AJ, 01AK, 01AL, 01AM, 02AC, 02BG, 02BN, 02BL, 08LC, 08LE, 08NA, 12JB, 62ID, 62QC</t>
  </si>
  <si>
    <t>01AN, 01AS, 05DA, 05DD, 08GA, 08KB, 08KC, 08KD, 08KE, 08KF, 08KH, 08KI, 12CB, 12II, 62OB, 71AA, 71AC, 71AD, 71AE, 71AF, 71AG, 71AH</t>
  </si>
  <si>
    <t>01AE, 01AF, 01AG, 01AI, 03AB, 05AB, 05BA, 05BE, 05BF, 05BM, 06AB, 06CA, 08EB, 08EI, 08EJ, 12BE, 12EB, 12IL, 12IM, 12IN, 27AA, 27AB, 62BG, 62FE, 62IG, 62IH</t>
  </si>
  <si>
    <t>01AH, 01AK, 01AL, 02AC, 02BG, 03BC, 04AA, 04AB, 12JB, 12ID, 12IF, 12IG, 12IN, 69AB, 69AC</t>
  </si>
  <si>
    <t>01AB, 01AD, 01AM, 01AN, 02AS, 06AD, 12CB, 12ID, 12II, 12IJ, 12IL, 62BE, 62FD, 62FE, 62IF, 62IG, 62IH, 71AD, 71AE, 71AF, 71AG, 71AH</t>
  </si>
  <si>
    <t>01AJ, 02AC, 03AB, 08QB, 09AA, 09AB, 71AA</t>
  </si>
  <si>
    <t>01AH, 01AJ, 01AK, 01AS, 08KA, 08KC, 08KE, 71AD</t>
  </si>
  <si>
    <t>01AS, 08KA, 08KC, 08KE, 71AD</t>
  </si>
  <si>
    <t>01AH, 01AJ, 01AK, 08RA, 08RI</t>
  </si>
  <si>
    <t>01AH, 01AS, 08KA, 08KC, 08KE, 71AD</t>
  </si>
  <si>
    <t>08EI, 12ND, 62NB, 62NC, 12NC</t>
  </si>
  <si>
    <t>12ND, 62NB, 62NC, 12NC</t>
  </si>
  <si>
    <t>08IB, 08LC, 08LD, 08LE, 08MA, 08MB, 12IC</t>
  </si>
  <si>
    <t>If construction, Is it a design-build or traditional construction project?</t>
  </si>
  <si>
    <t>08KA, 08KC, 71AD</t>
  </si>
  <si>
    <t>11ZA, 26AC</t>
  </si>
  <si>
    <t>06DA, 06EA, 27AA, 27AB, 34CC, 50DJ, 55DJ</t>
  </si>
  <si>
    <t>06AB, 06AC, 06AD, 06AE, 06AF, 06AG, 06AH, 06AI, 06AJ, 06AK, 06AM, 06AN, 06AO, 12AB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</si>
</sst>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5" formatCode="_(&quot;$&quot;* #,##0_);_(&quot;$&quot;* \(#,##0\);_(&quot;$&quot;* &quot;-&quot;??_);_(@_)"/>
  </numFmts>
  <fonts count="18">
    <font>
      <sz val="11"/>
      <color theme="1"/>
      <name val="Calibri"/>
      <family val="2"/>
      <scheme val="minor"/>
    </font>
    <font>
      <b/>
      <sz val="11"/>
      <color theme="1"/>
      <name val="Calibri"/>
      <family val="2"/>
      <scheme val="minor"/>
    </font>
    <font>
      <sz val="11"/>
      <color theme="1"/>
      <name val="Calibri"/>
      <family val="2"/>
      <scheme val="minor"/>
    </font>
    <font>
      <sz val="10"/>
      <color theme="1"/>
      <name val="Arial Unicode MS"/>
    </font>
    <font>
      <sz val="11"/>
      <color rgb="FF404040"/>
      <name val="Calibri"/>
      <family val="2"/>
      <scheme val="minor"/>
    </font>
    <font>
      <sz val="10"/>
      <name val="Arial"/>
      <family val="2"/>
    </font>
    <font>
      <b/>
      <sz val="20"/>
      <color rgb="FFFFFF00"/>
      <name val="Arial"/>
      <family val="2"/>
    </font>
    <font>
      <b/>
      <sz val="10"/>
      <color theme="0"/>
      <name val="Arial"/>
      <family val="2"/>
    </font>
    <font>
      <b/>
      <sz val="10"/>
      <color rgb="FFFFFF00"/>
      <name val="Arial"/>
      <family val="2"/>
    </font>
    <font>
      <b/>
      <sz val="10"/>
      <name val="Arial"/>
      <family val="2"/>
    </font>
    <font>
      <u/>
      <sz val="10"/>
      <color theme="10"/>
      <name val="Arial"/>
      <family val="2"/>
    </font>
    <font>
      <sz val="9"/>
      <name val="Arial"/>
      <family val="2"/>
    </font>
    <font>
      <b/>
      <u/>
      <sz val="10"/>
      <name val="Arial"/>
      <family val="2"/>
    </font>
    <font>
      <u/>
      <sz val="10"/>
      <name val="Arial"/>
      <family val="2"/>
    </font>
    <font>
      <i/>
      <sz val="10"/>
      <name val="Arial"/>
      <family val="2"/>
    </font>
    <font>
      <u/>
      <sz val="10"/>
      <color theme="0" tint="-0.499984740745262"/>
      <name val="Arial"/>
      <family val="2"/>
    </font>
    <font>
      <b/>
      <sz val="18"/>
      <color theme="1"/>
      <name val="Calibri"/>
      <family val="2"/>
      <scheme val="minor"/>
    </font>
    <font>
      <b/>
      <sz val="20"/>
      <color theme="1"/>
      <name val="Calibri"/>
      <family val="2"/>
      <scheme val="minor"/>
    </font>
  </fonts>
  <fills count="6">
    <fill>
      <patternFill patternType="none"/>
    </fill>
    <fill>
      <patternFill patternType="gray125"/>
    </fill>
    <fill>
      <patternFill patternType="solid">
        <fgColor theme="5" tint="-0.249977111117893"/>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28">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s>
  <cellStyleXfs count="5">
    <xf numFmtId="0" fontId="0" fillId="0" borderId="0"/>
    <xf numFmtId="44" fontId="2" fillId="0" borderId="0" applyFont="0" applyFill="0" applyBorder="0" applyAlignment="0" applyProtection="0"/>
    <xf numFmtId="0" fontId="5" fillId="0" borderId="0"/>
    <xf numFmtId="44" fontId="5" fillId="0" borderId="0" applyFont="0" applyFill="0" applyBorder="0" applyAlignment="0" applyProtection="0"/>
    <xf numFmtId="0" fontId="10" fillId="0" borderId="0" applyNumberFormat="0" applyFill="0" applyBorder="0" applyAlignment="0" applyProtection="0"/>
  </cellStyleXfs>
  <cellXfs count="7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vertic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indent="1"/>
    </xf>
    <xf numFmtId="0" fontId="4" fillId="0" borderId="0" xfId="0" applyFont="1" applyAlignment="1">
      <alignment vertical="center" wrapText="1"/>
    </xf>
    <xf numFmtId="0" fontId="5" fillId="0" borderId="0" xfId="2" applyAlignment="1">
      <alignment vertical="top"/>
    </xf>
    <xf numFmtId="164" fontId="7" fillId="3" borderId="2" xfId="3" applyNumberFormat="1" applyFont="1" applyFill="1" applyBorder="1" applyAlignment="1">
      <alignment horizontal="center" vertical="top"/>
    </xf>
    <xf numFmtId="0" fontId="8" fillId="3" borderId="3" xfId="2" applyFont="1" applyFill="1" applyBorder="1" applyAlignment="1">
      <alignment horizontal="center" vertical="top" wrapText="1"/>
    </xf>
    <xf numFmtId="164" fontId="7" fillId="3" borderId="5" xfId="3" applyNumberFormat="1" applyFont="1" applyFill="1" applyBorder="1" applyAlignment="1">
      <alignment horizontal="center" vertical="top"/>
    </xf>
    <xf numFmtId="164" fontId="5" fillId="0" borderId="6" xfId="3" applyNumberFormat="1" applyFont="1" applyFill="1" applyBorder="1" applyAlignment="1">
      <alignment horizontal="left" vertical="top"/>
    </xf>
    <xf numFmtId="0" fontId="5" fillId="0" borderId="1" xfId="2" applyBorder="1" applyAlignment="1">
      <alignment vertical="top" wrapText="1"/>
    </xf>
    <xf numFmtId="0" fontId="10" fillId="0" borderId="7" xfId="4" applyFill="1" applyBorder="1" applyAlignment="1">
      <alignment vertical="top"/>
    </xf>
    <xf numFmtId="164" fontId="5" fillId="0" borderId="8" xfId="3" applyNumberFormat="1" applyFont="1" applyFill="1" applyBorder="1" applyAlignment="1">
      <alignment horizontal="left" vertical="top"/>
    </xf>
    <xf numFmtId="0" fontId="5" fillId="0" borderId="9" xfId="2" applyBorder="1" applyAlignment="1">
      <alignment vertical="top" wrapText="1"/>
    </xf>
    <xf numFmtId="0" fontId="5" fillId="0" borderId="0" xfId="2" applyAlignment="1">
      <alignment vertical="top" wrapText="1"/>
    </xf>
    <xf numFmtId="164" fontId="11" fillId="0" borderId="6" xfId="3" applyNumberFormat="1" applyFont="1" applyFill="1" applyBorder="1" applyAlignment="1">
      <alignment horizontal="left" vertical="top"/>
    </xf>
    <xf numFmtId="0" fontId="10" fillId="0" borderId="7" xfId="4" applyFill="1" applyBorder="1" applyAlignment="1">
      <alignment vertical="top" wrapText="1"/>
    </xf>
    <xf numFmtId="164" fontId="7" fillId="3" borderId="10" xfId="3" applyNumberFormat="1" applyFont="1" applyFill="1" applyBorder="1" applyAlignment="1">
      <alignment horizontal="center" vertical="top"/>
    </xf>
    <xf numFmtId="0" fontId="8" fillId="3" borderId="11" xfId="2" applyFont="1" applyFill="1" applyBorder="1" applyAlignment="1">
      <alignment horizontal="center" vertical="top" wrapText="1"/>
    </xf>
    <xf numFmtId="164" fontId="7" fillId="3" borderId="12" xfId="3" applyNumberFormat="1" applyFont="1" applyFill="1" applyBorder="1" applyAlignment="1">
      <alignment horizontal="center" vertical="top"/>
    </xf>
    <xf numFmtId="0" fontId="10" fillId="0" borderId="7" xfId="4" applyBorder="1" applyAlignment="1">
      <alignment vertical="top" wrapText="1"/>
    </xf>
    <xf numFmtId="0" fontId="5" fillId="0" borderId="6" xfId="2" applyBorder="1" applyAlignment="1">
      <alignment horizontal="left" vertical="top" wrapText="1"/>
    </xf>
    <xf numFmtId="0" fontId="5" fillId="0" borderId="1" xfId="2" applyBorder="1" applyAlignment="1">
      <alignment horizontal="left" vertical="top" wrapText="1"/>
    </xf>
    <xf numFmtId="0" fontId="11" fillId="0" borderId="1" xfId="2" applyFont="1" applyBorder="1" applyAlignment="1">
      <alignment horizontal="left" vertical="top" wrapText="1"/>
    </xf>
    <xf numFmtId="164" fontId="7" fillId="3" borderId="17" xfId="3" applyNumberFormat="1" applyFont="1" applyFill="1" applyBorder="1" applyAlignment="1">
      <alignment horizontal="center" vertical="top"/>
    </xf>
    <xf numFmtId="0" fontId="8" fillId="3" borderId="18" xfId="2" applyFont="1" applyFill="1" applyBorder="1" applyAlignment="1">
      <alignment horizontal="center" vertical="top" wrapText="1"/>
    </xf>
    <xf numFmtId="164" fontId="7" fillId="3" borderId="19" xfId="3" applyNumberFormat="1" applyFont="1" applyFill="1" applyBorder="1" applyAlignment="1">
      <alignment horizontal="center" vertical="top"/>
    </xf>
    <xf numFmtId="164" fontId="5" fillId="0" borderId="6" xfId="3" applyNumberFormat="1" applyFont="1" applyBorder="1" applyAlignment="1">
      <alignment horizontal="left" vertical="top"/>
    </xf>
    <xf numFmtId="164" fontId="5" fillId="0" borderId="13" xfId="3" applyNumberFormat="1" applyFont="1" applyBorder="1" applyAlignment="1">
      <alignment horizontal="left" vertical="top"/>
    </xf>
    <xf numFmtId="0" fontId="5" fillId="0" borderId="14" xfId="2" applyBorder="1" applyAlignment="1">
      <alignment vertical="top" wrapText="1"/>
    </xf>
    <xf numFmtId="0" fontId="10" fillId="0" borderId="20" xfId="4" applyBorder="1" applyAlignment="1">
      <alignment vertical="top" wrapText="1"/>
    </xf>
    <xf numFmtId="164" fontId="5" fillId="0" borderId="21" xfId="2" applyNumberFormat="1" applyBorder="1" applyAlignment="1">
      <alignment horizontal="left" vertical="top"/>
    </xf>
    <xf numFmtId="0" fontId="5" fillId="0" borderId="22" xfId="2" applyBorder="1" applyAlignment="1">
      <alignment vertical="top" wrapText="1"/>
    </xf>
    <xf numFmtId="0" fontId="10" fillId="0" borderId="23" xfId="4" applyFill="1" applyBorder="1" applyAlignment="1">
      <alignment vertical="top"/>
    </xf>
    <xf numFmtId="164" fontId="5" fillId="0" borderId="6" xfId="3" applyNumberFormat="1" applyFont="1" applyFill="1" applyBorder="1" applyAlignment="1">
      <alignment horizontal="left" vertical="top" wrapText="1"/>
    </xf>
    <xf numFmtId="164" fontId="5" fillId="4" borderId="6" xfId="3" applyNumberFormat="1" applyFont="1" applyFill="1" applyBorder="1" applyAlignment="1">
      <alignment horizontal="left" vertical="top"/>
    </xf>
    <xf numFmtId="0" fontId="5" fillId="4" borderId="1" xfId="2" applyFill="1" applyBorder="1" applyAlignment="1">
      <alignment vertical="top" wrapText="1"/>
    </xf>
    <xf numFmtId="0" fontId="10" fillId="4" borderId="7" xfId="4" applyFill="1" applyBorder="1" applyAlignment="1">
      <alignment vertical="top"/>
    </xf>
    <xf numFmtId="164" fontId="9" fillId="0" borderId="6" xfId="3" applyNumberFormat="1" applyFont="1" applyFill="1" applyBorder="1" applyAlignment="1">
      <alignment horizontal="left" vertical="top" wrapText="1"/>
    </xf>
    <xf numFmtId="164" fontId="10" fillId="0" borderId="7" xfId="4" applyNumberFormat="1" applyFill="1" applyBorder="1" applyAlignment="1">
      <alignment horizontal="center" vertical="top" wrapText="1"/>
    </xf>
    <xf numFmtId="0" fontId="10" fillId="0" borderId="27" xfId="4" applyFill="1" applyBorder="1" applyAlignment="1">
      <alignment vertical="top"/>
    </xf>
    <xf numFmtId="164" fontId="5" fillId="0" borderId="0" xfId="3" applyNumberFormat="1" applyFont="1" applyAlignment="1">
      <alignment horizontal="left" vertical="top"/>
    </xf>
    <xf numFmtId="164" fontId="5" fillId="0" borderId="0" xfId="3" applyNumberFormat="1" applyFont="1" applyAlignment="1">
      <alignment horizontal="right" vertical="top"/>
    </xf>
    <xf numFmtId="164" fontId="0" fillId="0" borderId="0" xfId="3" applyNumberFormat="1" applyFont="1" applyAlignment="1">
      <alignment horizontal="left" vertical="top"/>
    </xf>
    <xf numFmtId="164" fontId="5" fillId="0" borderId="0" xfId="2" applyNumberFormat="1" applyAlignment="1">
      <alignment horizontal="left" vertical="top"/>
    </xf>
    <xf numFmtId="165" fontId="5" fillId="0" borderId="0" xfId="1" applyNumberFormat="1" applyFont="1" applyAlignment="1">
      <alignment vertical="top"/>
    </xf>
    <xf numFmtId="165" fontId="5" fillId="5" borderId="0" xfId="1" applyNumberFormat="1" applyFont="1" applyFill="1" applyAlignment="1">
      <alignment vertical="top"/>
    </xf>
    <xf numFmtId="164" fontId="5" fillId="0" borderId="24" xfId="3" applyNumberFormat="1" applyFont="1" applyFill="1" applyBorder="1" applyAlignment="1">
      <alignment vertical="top" wrapText="1"/>
    </xf>
    <xf numFmtId="164" fontId="5" fillId="0" borderId="26" xfId="3" applyNumberFormat="1" applyFont="1" applyFill="1" applyBorder="1" applyAlignment="1">
      <alignment vertical="top" wrapText="1"/>
    </xf>
    <xf numFmtId="165" fontId="0" fillId="0" borderId="0" xfId="1" applyNumberFormat="1" applyFont="1"/>
    <xf numFmtId="0" fontId="5" fillId="0" borderId="0" xfId="2" applyAlignment="1">
      <alignment horizontal="center" vertical="top"/>
    </xf>
    <xf numFmtId="0" fontId="5" fillId="0" borderId="25" xfId="2" applyBorder="1" applyAlignment="1">
      <alignment vertical="center" wrapText="1"/>
    </xf>
    <xf numFmtId="164" fontId="6" fillId="2" borderId="2" xfId="2" applyNumberFormat="1" applyFont="1" applyFill="1" applyBorder="1" applyAlignment="1">
      <alignment horizontal="center" vertical="top"/>
    </xf>
    <xf numFmtId="164" fontId="6" fillId="2" borderId="3" xfId="2" applyNumberFormat="1" applyFont="1" applyFill="1" applyBorder="1" applyAlignment="1">
      <alignment horizontal="center" vertical="top"/>
    </xf>
    <xf numFmtId="164" fontId="6" fillId="2" borderId="4" xfId="2" applyNumberFormat="1" applyFont="1" applyFill="1" applyBorder="1" applyAlignment="1">
      <alignment horizontal="center" vertical="top"/>
    </xf>
    <xf numFmtId="0" fontId="5" fillId="0" borderId="13" xfId="2" applyBorder="1" applyAlignment="1">
      <alignment horizontal="center" vertical="top" wrapText="1"/>
    </xf>
    <xf numFmtId="0" fontId="5" fillId="0" borderId="15" xfId="2" applyBorder="1" applyAlignment="1">
      <alignment horizontal="center" vertical="top" wrapText="1"/>
    </xf>
    <xf numFmtId="0" fontId="5" fillId="0" borderId="8" xfId="2" applyBorder="1" applyAlignment="1">
      <alignment horizontal="center" vertical="top" wrapText="1"/>
    </xf>
    <xf numFmtId="0" fontId="5" fillId="0" borderId="14" xfId="2" applyBorder="1" applyAlignment="1">
      <alignment horizontal="center" vertical="top" wrapText="1"/>
    </xf>
    <xf numFmtId="0" fontId="5" fillId="0" borderId="16" xfId="2" applyBorder="1" applyAlignment="1">
      <alignment horizontal="center" vertical="top" wrapText="1"/>
    </xf>
    <xf numFmtId="0" fontId="5" fillId="0" borderId="9" xfId="2" applyBorder="1" applyAlignment="1">
      <alignment horizontal="center" vertical="top" wrapText="1"/>
    </xf>
    <xf numFmtId="164" fontId="5" fillId="0" borderId="13" xfId="3" applyNumberFormat="1" applyFont="1" applyFill="1" applyBorder="1" applyAlignment="1">
      <alignment horizontal="left" vertical="top"/>
    </xf>
    <xf numFmtId="164" fontId="5" fillId="0" borderId="8" xfId="3" applyNumberFormat="1" applyFont="1" applyFill="1" applyBorder="1" applyAlignment="1">
      <alignment horizontal="left" vertical="top"/>
    </xf>
    <xf numFmtId="0" fontId="5" fillId="0" borderId="14" xfId="2" applyBorder="1" applyAlignment="1">
      <alignment horizontal="left" vertical="top" wrapText="1"/>
    </xf>
    <xf numFmtId="0" fontId="5" fillId="0" borderId="9" xfId="2" applyBorder="1" applyAlignment="1">
      <alignment horizontal="left" vertical="top" wrapText="1"/>
    </xf>
    <xf numFmtId="0" fontId="5" fillId="0" borderId="0" xfId="2" applyAlignment="1">
      <alignment horizontal="center" vertical="top"/>
    </xf>
    <xf numFmtId="165" fontId="5" fillId="0" borderId="0" xfId="1" applyNumberFormat="1" applyFont="1" applyAlignment="1">
      <alignment horizontal="center" vertical="top"/>
    </xf>
    <xf numFmtId="0" fontId="17" fillId="0" borderId="0" xfId="0" applyFont="1" applyAlignment="1">
      <alignment horizontal="center"/>
    </xf>
    <xf numFmtId="0" fontId="16" fillId="0" borderId="0" xfId="0" applyFont="1" applyAlignment="1">
      <alignment horizontal="center" wrapText="1"/>
    </xf>
  </cellXfs>
  <cellStyles count="5">
    <cellStyle name="Currency" xfId="1" builtinId="4"/>
    <cellStyle name="Currency 2" xfId="3" xr:uid="{6B3FC924-FF78-49EE-AA50-A9677FF2B699}"/>
    <cellStyle name="Hyperlink 2" xfId="4" xr:uid="{4EF1B109-FEFC-4378-BCA7-07BF4ED84FDF}"/>
    <cellStyle name="Normal" xfId="0" builtinId="0"/>
    <cellStyle name="Normal 2" xfId="2" xr:uid="{3C062E33-28C7-4D9C-9FAB-7A61AB377A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
    </sheetNames>
    <sheetDataSet>
      <sheetData sheetId="0"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3" Type="http://schemas.openxmlformats.org/officeDocument/2006/relationships/hyperlink" Target="https://www.acquisition.gov/far/part-22" TargetMode="External"/><Relationship Id="rId18" Type="http://schemas.openxmlformats.org/officeDocument/2006/relationships/hyperlink" Target="https://www.acquisition.gov/far/part-22" TargetMode="External"/><Relationship Id="rId26" Type="http://schemas.openxmlformats.org/officeDocument/2006/relationships/hyperlink" Target="https://www.acq.osd.mil/dpap/policy/policyvault/USA005039-13-DPAP.pdf" TargetMode="External"/><Relationship Id="rId39" Type="http://schemas.openxmlformats.org/officeDocument/2006/relationships/hyperlink" Target="https://usaf.dps.mil/:b:/s/AFMC-PK/PK/HAFB/Pol/EdbKdsEfvmxIoXEYGFfWi3QBehiaU_9yNjVsMit4qDWEow" TargetMode="External"/><Relationship Id="rId21" Type="http://schemas.openxmlformats.org/officeDocument/2006/relationships/hyperlink" Target="https://www.acquisition.gov/far/part-5" TargetMode="External"/><Relationship Id="rId34" Type="http://schemas.openxmlformats.org/officeDocument/2006/relationships/hyperlink" Target="https://usaf.dps.mil/sites/21197/400/aflcmc%20Clearance%20Delegation/forms/allitems.aspx" TargetMode="External"/><Relationship Id="rId42" Type="http://schemas.openxmlformats.org/officeDocument/2006/relationships/hyperlink" Target="https://www.acquisition.gov/far/part-2" TargetMode="External"/><Relationship Id="rId47" Type="http://schemas.openxmlformats.org/officeDocument/2006/relationships/hyperlink" Target="https://www.acquisition.gov/far/part-19" TargetMode="External"/><Relationship Id="rId50" Type="http://schemas.openxmlformats.org/officeDocument/2006/relationships/hyperlink" Target="https://www.acquisition.gov/affars/part-5301-federal-acquisition-regulations-system" TargetMode="External"/><Relationship Id="rId55" Type="http://schemas.openxmlformats.org/officeDocument/2006/relationships/hyperlink" Target="https://www.acquisition.gov/far/part-42" TargetMode="External"/><Relationship Id="rId7" Type="http://schemas.openxmlformats.org/officeDocument/2006/relationships/hyperlink" Target="https://dod.teams.microsoft.us/l/file/31CAE54C-F95B-4DE1-820E-5A2587A754B8?tenantId=8331b18d-2d87-48ef-a35f-ac8818ebf9b4&amp;fileType=pdf&amp;objectUrl=https%3A%2F%2Fusaf.dps.mil%2Fteams%2FAFMCDelegationspreviouslyPGIs%2FShared%20Documents%2FClearance%20Threshold" TargetMode="External"/><Relationship Id="rId2" Type="http://schemas.openxmlformats.org/officeDocument/2006/relationships/hyperlink" Target="https://dod.teams.microsoft.us/l/file/373E357A-0495-4677-95C2-206A50550A97?tenantId=8331b18d-2d87-48ef-a35f-ac8818ebf9b4&amp;fileType=docx&amp;objectUrl=https%3A%2F%2Fusaf.dps.mil%2Fteams%2FAFMCDelegationspreviouslyPGIs%2FShared%20Documents%2FClearance%20Threshol" TargetMode="External"/><Relationship Id="rId16" Type="http://schemas.openxmlformats.org/officeDocument/2006/relationships/hyperlink" Target="https://www.acquisition.gov/far/part-49" TargetMode="External"/><Relationship Id="rId29" Type="http://schemas.openxmlformats.org/officeDocument/2006/relationships/hyperlink" Target="https://www.acquisition.gov/far/part-15" TargetMode="External"/><Relationship Id="rId11" Type="http://schemas.openxmlformats.org/officeDocument/2006/relationships/hyperlink" Target="https://www.acquisition.gov/far/part-42" TargetMode="External"/><Relationship Id="rId24" Type="http://schemas.openxmlformats.org/officeDocument/2006/relationships/hyperlink" Target="https://www.acquisition.gov/far/part-15" TargetMode="External"/><Relationship Id="rId32" Type="http://schemas.openxmlformats.org/officeDocument/2006/relationships/hyperlink" Target="https://www.acquisition.gov/affars/part-5306-competition-requirements" TargetMode="External"/><Relationship Id="rId37" Type="http://schemas.openxmlformats.org/officeDocument/2006/relationships/hyperlink" Target="https://www.acquisition.gov/affars/part-5307-acquisition-planning" TargetMode="External"/><Relationship Id="rId40" Type="http://schemas.openxmlformats.org/officeDocument/2006/relationships/hyperlink" Target="https://www.acquisition.gov/affars/part-5317-special-contracting-methods" TargetMode="External"/><Relationship Id="rId45" Type="http://schemas.openxmlformats.org/officeDocument/2006/relationships/hyperlink" Target="https://www.acquisition.gov/far/part-2" TargetMode="External"/><Relationship Id="rId53" Type="http://schemas.openxmlformats.org/officeDocument/2006/relationships/hyperlink" Target="https://www.acquisition.gov/affars/part-5306-competition-requirements" TargetMode="External"/><Relationship Id="rId5" Type="http://schemas.openxmlformats.org/officeDocument/2006/relationships/hyperlink" Target="https://www.acquisition.gov/affars/part-5301-federal-acquisition-regulations-system" TargetMode="External"/><Relationship Id="rId10" Type="http://schemas.openxmlformats.org/officeDocument/2006/relationships/hyperlink" Target="https://www.acquisition.gov/far/part-28" TargetMode="External"/><Relationship Id="rId19" Type="http://schemas.openxmlformats.org/officeDocument/2006/relationships/hyperlink" Target="https://www.acquisition.gov/far/part-5" TargetMode="External"/><Relationship Id="rId31" Type="http://schemas.openxmlformats.org/officeDocument/2006/relationships/hyperlink" Target="https://www.acquisition.gov/affars/part-5307-acquisition-planning" TargetMode="External"/><Relationship Id="rId44" Type="http://schemas.openxmlformats.org/officeDocument/2006/relationships/hyperlink" Target="https://www.acquisition.gov/far/part-2" TargetMode="External"/><Relationship Id="rId52" Type="http://schemas.openxmlformats.org/officeDocument/2006/relationships/hyperlink" Target="https://www.acquisition.gov/affars/part-5306-competition-requirements" TargetMode="External"/><Relationship Id="rId4" Type="http://schemas.openxmlformats.org/officeDocument/2006/relationships/hyperlink" Target="https://www.acquisition.gov/far/part-2" TargetMode="External"/><Relationship Id="rId9" Type="http://schemas.openxmlformats.org/officeDocument/2006/relationships/hyperlink" Target="https://www.acquisition.gov/far/part-22" TargetMode="External"/><Relationship Id="rId14" Type="http://schemas.openxmlformats.org/officeDocument/2006/relationships/hyperlink" Target="https://www.acquisition.gov/far/part-16" TargetMode="External"/><Relationship Id="rId22" Type="http://schemas.openxmlformats.org/officeDocument/2006/relationships/hyperlink" Target="https://www.acquisition.gov/far/part-13" TargetMode="External"/><Relationship Id="rId27" Type="http://schemas.openxmlformats.org/officeDocument/2006/relationships/hyperlink" Target="https://www.acquisition.gov/dfars/part-205-publicizing-contract-actions" TargetMode="External"/><Relationship Id="rId30" Type="http://schemas.openxmlformats.org/officeDocument/2006/relationships/hyperlink" Target="https://usaf.dps.mil/:w:/s/AFMC-PK/PK/HAFB/Pol/EU9TkgNxBmJMlXptfchkn84B5Jer-vc7VENMx7IsdgKpBg" TargetMode="External"/><Relationship Id="rId35" Type="http://schemas.openxmlformats.org/officeDocument/2006/relationships/hyperlink" Target="https://usaf.dps.mil/sites/AFMC-PK/pk/hafb/pol/pkacademy/forms/allitems.aspx?RootFolder=%2Fsites%2FAFMC%2DPK%2FPK%2FHAFB%2FPol%2FPKAcademy%2FDelegations&amp;View=%7BBE450F19%2D56CD%2D4398%2DBFE4%2DD26CBD7882DC%7D" TargetMode="External"/><Relationship Id="rId43" Type="http://schemas.openxmlformats.org/officeDocument/2006/relationships/hyperlink" Target="https://www.acquisition.gov/far/part-2" TargetMode="External"/><Relationship Id="rId48" Type="http://schemas.openxmlformats.org/officeDocument/2006/relationships/hyperlink" Target="https://www.acquisition.gov/far/part-2" TargetMode="External"/><Relationship Id="rId56" Type="http://schemas.openxmlformats.org/officeDocument/2006/relationships/printerSettings" Target="../printerSettings/printerSettings1.bin"/><Relationship Id="rId8" Type="http://schemas.openxmlformats.org/officeDocument/2006/relationships/hyperlink" Target="https://www.acquisition.gov/far/part-22" TargetMode="External"/><Relationship Id="rId51" Type="http://schemas.openxmlformats.org/officeDocument/2006/relationships/hyperlink" Target="https://www.acquisition.gov/affars/part-5306-competition-requirements" TargetMode="External"/><Relationship Id="rId3" Type="http://schemas.openxmlformats.org/officeDocument/2006/relationships/hyperlink" Target="https://dod.teams.microsoft.us/l/file/373E357A-0495-4677-95C2-206A50550A97?tenantId=8331b18d-2d87-48ef-a35f-ac8818ebf9b4&amp;fileType=docx&amp;objectUrl=https%3A%2F%2Fusaf.dps.mil%2Fteams%2FAFMCDelegationspreviouslyPGIs%2FShared%20Documents%2FClearance%20Threshol" TargetMode="External"/><Relationship Id="rId12" Type="http://schemas.openxmlformats.org/officeDocument/2006/relationships/hyperlink" Target="https://www.acquisition.gov/far/part-19" TargetMode="External"/><Relationship Id="rId17" Type="http://schemas.openxmlformats.org/officeDocument/2006/relationships/hyperlink" Target="https://www.acquisition.gov/dfars/part-219-small-business-programs" TargetMode="External"/><Relationship Id="rId25" Type="http://schemas.openxmlformats.org/officeDocument/2006/relationships/hyperlink" Target="https://www.acq.osd.mil/dpap/policy/policyvault/USA001078-19-DPC.pdf" TargetMode="External"/><Relationship Id="rId33" Type="http://schemas.openxmlformats.org/officeDocument/2006/relationships/hyperlink" Target="https://usaf.dps.mil/:f:/r/sites/AFMC-PK/PK/HAFB/Pol/PKAcademy/Delegations/AFLCMC?csf=1&amp;web=1&amp;e=khkqiV" TargetMode="External"/><Relationship Id="rId38" Type="http://schemas.openxmlformats.org/officeDocument/2006/relationships/hyperlink" Target="https://www.acquisition.gov/dfars/part-207-acquisition-planning" TargetMode="External"/><Relationship Id="rId46" Type="http://schemas.openxmlformats.org/officeDocument/2006/relationships/hyperlink" Target="https://www.acquisition.gov/far/part-2" TargetMode="External"/><Relationship Id="rId20" Type="http://schemas.openxmlformats.org/officeDocument/2006/relationships/hyperlink" Target="https://www.acquisition.gov/far/part-5" TargetMode="External"/><Relationship Id="rId41" Type="http://schemas.openxmlformats.org/officeDocument/2006/relationships/hyperlink" Target="https://www.acquisition.gov/far/part-2" TargetMode="External"/><Relationship Id="rId54" Type="http://schemas.openxmlformats.org/officeDocument/2006/relationships/hyperlink" Target="https://www.acquisition.gov/dfars/part-207-acquisition-planning" TargetMode="External"/><Relationship Id="rId1" Type="http://schemas.openxmlformats.org/officeDocument/2006/relationships/hyperlink" Target="https://dod.teams.microsoft.us/l/file/47F3E4A9-C18F-42F5-95BE-F6A96659695E?tenantId=8331b18d-2d87-48ef-a35f-ac8818ebf9b4&amp;fileType=pdf&amp;objectUrl=https%3A%2F%2Fusaf.dps.mil%2Fteams%2FAFMCDelegationspreviouslyPGIs%2FShared%20Documents%2FClearance%20Threshold" TargetMode="External"/><Relationship Id="rId6" Type="http://schemas.openxmlformats.org/officeDocument/2006/relationships/hyperlink" Target="https://dod.teams.microsoft.us/l/file/31CAE54C-F95B-4DE1-820E-5A2587A754B8?tenantId=8331b18d-2d87-48ef-a35f-ac8818ebf9b4&amp;fileType=pdf&amp;objectUrl=https%3A%2F%2Fusaf.dps.mil%2Fteams%2FAFMCDelegationspreviouslyPGIs%2FShared%20Documents%2FClearance%20Threshold" TargetMode="External"/><Relationship Id="rId15" Type="http://schemas.openxmlformats.org/officeDocument/2006/relationships/hyperlink" Target="https://www.acquisition.gov/far/part-13" TargetMode="External"/><Relationship Id="rId23" Type="http://schemas.openxmlformats.org/officeDocument/2006/relationships/hyperlink" Target="https://www.acquisition.gov/far/part-19" TargetMode="External"/><Relationship Id="rId28" Type="http://schemas.openxmlformats.org/officeDocument/2006/relationships/hyperlink" Target="https://www.acquisition.gov/far/part-22" TargetMode="External"/><Relationship Id="rId36" Type="http://schemas.openxmlformats.org/officeDocument/2006/relationships/hyperlink" Target="https://usaf.dps.mil/:b:/s/AFMC-PK/PK/HAFB/Pol/EdbKdsEfvmxIoXEYGFfWi3QBehiaU_9yNjVsMit4qDWEow" TargetMode="External"/><Relationship Id="rId49" Type="http://schemas.openxmlformats.org/officeDocument/2006/relationships/hyperlink" Target="https://www.acquisition.gov/affars/part-5301-federal-acquisition-regulations-syste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hyperlink" Target="http://www.sam.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1A834-D936-4B9E-B49F-12274704DBE4}">
  <sheetPr codeName="Sheet1"/>
  <dimension ref="A2:G9"/>
  <sheetViews>
    <sheetView zoomScale="205" zoomScaleNormal="205" workbookViewId="0">
      <selection activeCell="G7" sqref="G7"/>
    </sheetView>
  </sheetViews>
  <sheetFormatPr defaultRowHeight="14.35"/>
  <sheetData>
    <row r="2" spans="1:7">
      <c r="A2" t="s">
        <v>1349</v>
      </c>
      <c r="G2" t="s">
        <v>1357</v>
      </c>
    </row>
    <row r="3" spans="1:7">
      <c r="A3" t="s">
        <v>1350</v>
      </c>
    </row>
    <row r="4" spans="1:7">
      <c r="A4" t="s">
        <v>1351</v>
      </c>
    </row>
    <row r="5" spans="1:7">
      <c r="A5" t="s">
        <v>1352</v>
      </c>
    </row>
    <row r="6" spans="1:7">
      <c r="A6" t="s">
        <v>1353</v>
      </c>
    </row>
    <row r="7" spans="1:7">
      <c r="A7" t="s">
        <v>1354</v>
      </c>
    </row>
    <row r="8" spans="1:7">
      <c r="A8" t="s">
        <v>1355</v>
      </c>
    </row>
    <row r="9" spans="1:7">
      <c r="A9" t="s">
        <v>1356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39"/>
  <sheetViews>
    <sheetView tabSelected="1" zoomScale="115" zoomScaleNormal="115" workbookViewId="0">
      <selection activeCell="B2" sqref="A2:B38"/>
    </sheetView>
  </sheetViews>
  <sheetFormatPr defaultRowHeight="14.35"/>
  <cols>
    <col min="1" max="1" width="90.05859375" bestFit="1" customWidth="1"/>
    <col min="2" max="2" width="28.52734375" bestFit="1" customWidth="1"/>
  </cols>
  <sheetData>
    <row r="1" spans="1:2">
      <c r="A1" s="1" t="s">
        <v>0</v>
      </c>
      <c r="B1" s="1" t="s">
        <v>1</v>
      </c>
    </row>
    <row r="2" spans="1:2">
      <c r="A2" t="s">
        <v>2</v>
      </c>
      <c r="B2" t="s">
        <v>19</v>
      </c>
    </row>
    <row r="3" spans="1:2">
      <c r="A3" t="s">
        <v>78</v>
      </c>
      <c r="B3" t="s">
        <v>24</v>
      </c>
    </row>
    <row r="4" spans="1:2">
      <c r="A4" t="s">
        <v>77</v>
      </c>
      <c r="B4" t="s">
        <v>25</v>
      </c>
    </row>
    <row r="5" spans="1:2">
      <c r="A5" t="s">
        <v>76</v>
      </c>
      <c r="B5" t="s">
        <v>1186</v>
      </c>
    </row>
    <row r="6" spans="1:2">
      <c r="A6" t="s">
        <v>79</v>
      </c>
      <c r="B6" t="s">
        <v>1186</v>
      </c>
    </row>
    <row r="7" spans="1:2">
      <c r="A7" t="s">
        <v>3</v>
      </c>
      <c r="B7" s="53">
        <v>1000000</v>
      </c>
    </row>
    <row r="8" spans="1:2">
      <c r="A8" t="s">
        <v>4</v>
      </c>
      <c r="B8" t="s">
        <v>25</v>
      </c>
    </row>
    <row r="9" spans="1:2">
      <c r="A9" t="s">
        <v>5</v>
      </c>
      <c r="B9" t="s">
        <v>25</v>
      </c>
    </row>
    <row r="10" spans="1:2">
      <c r="A10" t="s">
        <v>6</v>
      </c>
      <c r="B10" t="s">
        <v>26</v>
      </c>
    </row>
    <row r="11" spans="1:2">
      <c r="A11" t="s">
        <v>7</v>
      </c>
      <c r="B11" t="s">
        <v>26</v>
      </c>
    </row>
    <row r="12" spans="1:2">
      <c r="A12" t="s">
        <v>8</v>
      </c>
      <c r="B12" t="s">
        <v>35</v>
      </c>
    </row>
    <row r="13" spans="1:2">
      <c r="A13" t="s">
        <v>9</v>
      </c>
      <c r="B13" t="s">
        <v>37</v>
      </c>
    </row>
    <row r="14" spans="1:2">
      <c r="A14" t="s">
        <v>10</v>
      </c>
      <c r="B14" t="s">
        <v>45</v>
      </c>
    </row>
    <row r="15" spans="1:2">
      <c r="A15" t="s">
        <v>11</v>
      </c>
      <c r="B15" t="s">
        <v>46</v>
      </c>
    </row>
    <row r="16" spans="1:2">
      <c r="A16" t="s">
        <v>12</v>
      </c>
      <c r="B16" t="s">
        <v>53</v>
      </c>
    </row>
    <row r="17" spans="1:2">
      <c r="A17" t="s">
        <v>13</v>
      </c>
      <c r="B17" t="s">
        <v>26</v>
      </c>
    </row>
    <row r="18" spans="1:2">
      <c r="A18" t="s">
        <v>14</v>
      </c>
      <c r="B18" t="s">
        <v>25</v>
      </c>
    </row>
    <row r="19" spans="1:2">
      <c r="A19" t="s">
        <v>15</v>
      </c>
      <c r="B19" t="s">
        <v>70</v>
      </c>
    </row>
    <row r="20" spans="1:2">
      <c r="A20" t="s">
        <v>17</v>
      </c>
      <c r="B20" t="s">
        <v>25</v>
      </c>
    </row>
    <row r="21" spans="1:2">
      <c r="A21" t="s">
        <v>18</v>
      </c>
      <c r="B21" t="s">
        <v>26</v>
      </c>
    </row>
    <row r="22" spans="1:2">
      <c r="A22" t="s">
        <v>16</v>
      </c>
    </row>
    <row r="23" spans="1:2">
      <c r="A23" s="3" t="s">
        <v>1329</v>
      </c>
      <c r="B23" t="s">
        <v>26</v>
      </c>
    </row>
    <row r="24" spans="1:2">
      <c r="A24" s="3" t="s">
        <v>1330</v>
      </c>
      <c r="B24" t="s">
        <v>26</v>
      </c>
    </row>
    <row r="25" spans="1:2">
      <c r="A25" s="3" t="s">
        <v>1331</v>
      </c>
      <c r="B25" t="s">
        <v>26</v>
      </c>
    </row>
    <row r="26" spans="1:2">
      <c r="A26" s="3" t="s">
        <v>1332</v>
      </c>
      <c r="B26" t="s">
        <v>26</v>
      </c>
    </row>
    <row r="27" spans="1:2">
      <c r="A27" s="3" t="s">
        <v>1333</v>
      </c>
      <c r="B27" t="s">
        <v>26</v>
      </c>
    </row>
    <row r="28" spans="1:2">
      <c r="A28" s="3" t="s">
        <v>1334</v>
      </c>
      <c r="B28" t="s">
        <v>26</v>
      </c>
    </row>
    <row r="29" spans="1:2">
      <c r="A29" s="3" t="s">
        <v>1335</v>
      </c>
      <c r="B29" t="s">
        <v>26</v>
      </c>
    </row>
    <row r="30" spans="1:2">
      <c r="A30" s="3" t="s">
        <v>1336</v>
      </c>
      <c r="B30" t="s">
        <v>26</v>
      </c>
    </row>
    <row r="31" spans="1:2">
      <c r="A31" s="3" t="s">
        <v>1337</v>
      </c>
      <c r="B31" t="s">
        <v>26</v>
      </c>
    </row>
    <row r="32" spans="1:2">
      <c r="A32" s="3" t="s">
        <v>1338</v>
      </c>
      <c r="B32" t="s">
        <v>26</v>
      </c>
    </row>
    <row r="33" spans="1:2">
      <c r="A33" s="3" t="s">
        <v>1339</v>
      </c>
      <c r="B33" t="s">
        <v>26</v>
      </c>
    </row>
    <row r="34" spans="1:2">
      <c r="A34" s="3" t="s">
        <v>1340</v>
      </c>
      <c r="B34" t="s">
        <v>26</v>
      </c>
    </row>
    <row r="35" spans="1:2">
      <c r="A35" s="3" t="s">
        <v>1341</v>
      </c>
      <c r="B35" t="s">
        <v>26</v>
      </c>
    </row>
    <row r="36" spans="1:2">
      <c r="A36" s="3" t="s">
        <v>1342</v>
      </c>
      <c r="B36" t="s">
        <v>26</v>
      </c>
    </row>
    <row r="37" spans="1:2">
      <c r="A37" s="3" t="s">
        <v>1343</v>
      </c>
      <c r="B37" t="s">
        <v>26</v>
      </c>
    </row>
    <row r="38" spans="1:2">
      <c r="A38" s="3" t="s">
        <v>1344</v>
      </c>
      <c r="B38" t="s">
        <v>26</v>
      </c>
    </row>
    <row r="39" spans="1:2">
      <c r="A39" s="3"/>
    </row>
  </sheetData>
  <pageMargins left="0.7" right="0.7" top="0.75" bottom="0.75" header="0.3" footer="0.3"/>
  <extLst>
    <ext xmlns:x14="http://schemas.microsoft.com/office/spreadsheetml/2009/9/main" uri="{CCE6A557-97BC-4b89-ADB6-D9C93CAAB3DF}">
      <x14:dataValidations xmlns:xm="http://schemas.microsoft.com/office/excel/2006/main" count="35">
        <x14:dataValidation type="list" allowBlank="1" showInputMessage="1" showErrorMessage="1" xr:uid="{6CD4BD7C-F269-4ABF-8AA3-BCC45E424029}">
          <x14:formula1>
            <xm:f>'Options Sheet'!$A$2:$A$5</xm:f>
          </x14:formula1>
          <xm:sqref>B2</xm:sqref>
        </x14:dataValidation>
        <x14:dataValidation type="list" allowBlank="1" showInputMessage="1" showErrorMessage="1" xr:uid="{470B9697-9472-4B58-9406-0607E08CFC76}">
          <x14:formula1>
            <xm:f>'Options Sheet'!$C$2:$C$3</xm:f>
          </x14:formula1>
          <xm:sqref>B3</xm:sqref>
        </x14:dataValidation>
        <x14:dataValidation type="list" allowBlank="1" showInputMessage="1" showErrorMessage="1" xr:uid="{BF1AA41C-C684-4266-BF76-F5D98A6F5F9E}">
          <x14:formula1>
            <xm:f>'Options Sheet'!$E$2:$E$3</xm:f>
          </x14:formula1>
          <xm:sqref>B4</xm:sqref>
        </x14:dataValidation>
        <x14:dataValidation type="list" allowBlank="1" showInputMessage="1" showErrorMessage="1" xr:uid="{EB1DE92B-2891-41D5-8ED9-F1F0F2E5E831}">
          <x14:formula1>
            <xm:f>'Options Sheet'!$G$2:$G$4</xm:f>
          </x14:formula1>
          <xm:sqref>B5</xm:sqref>
        </x14:dataValidation>
        <x14:dataValidation type="list" allowBlank="1" showInputMessage="1" showErrorMessage="1" xr:uid="{46F26182-2F64-4C65-BD22-190E8F662733}">
          <x14:formula1>
            <xm:f>'Options Sheet'!$I$2:$I$5</xm:f>
          </x14:formula1>
          <xm:sqref>B6</xm:sqref>
        </x14:dataValidation>
        <x14:dataValidation type="list" allowBlank="1" showInputMessage="1" showErrorMessage="1" xr:uid="{46BB4E83-8A0D-4DF8-BB8B-E9AC0C9BC8B3}">
          <x14:formula1>
            <xm:f>'Options Sheet'!$M$2:$M$3</xm:f>
          </x14:formula1>
          <xm:sqref>B8</xm:sqref>
        </x14:dataValidation>
        <x14:dataValidation type="list" allowBlank="1" showInputMessage="1" showErrorMessage="1" xr:uid="{86F303DE-AC51-4023-BF4F-CBAC5C1501F7}">
          <x14:formula1>
            <xm:f>'Options Sheet'!$O$2:$O$3</xm:f>
          </x14:formula1>
          <xm:sqref>B9</xm:sqref>
        </x14:dataValidation>
        <x14:dataValidation type="list" allowBlank="1" showInputMessage="1" showErrorMessage="1" xr:uid="{50939A93-59D2-4536-B337-BB822E74E0AC}">
          <x14:formula1>
            <xm:f>'Options Sheet'!$Q$2:$Q$3</xm:f>
          </x14:formula1>
          <xm:sqref>B10</xm:sqref>
        </x14:dataValidation>
        <x14:dataValidation type="list" allowBlank="1" showInputMessage="1" showErrorMessage="1" xr:uid="{79D8BAD9-6C70-4379-937C-0ED1E8DDC323}">
          <x14:formula1>
            <xm:f>'Options Sheet'!$S$2:$S$3</xm:f>
          </x14:formula1>
          <xm:sqref>B11</xm:sqref>
        </x14:dataValidation>
        <x14:dataValidation type="list" allowBlank="1" showInputMessage="1" showErrorMessage="1" xr:uid="{77597D6B-1E3E-4092-BAEB-8AB4C58AD848}">
          <x14:formula1>
            <xm:f>'Options Sheet'!$U$2:$U$3</xm:f>
          </x14:formula1>
          <xm:sqref>B12</xm:sqref>
        </x14:dataValidation>
        <x14:dataValidation type="list" allowBlank="1" showInputMessage="1" showErrorMessage="1" xr:uid="{861CCC50-C90A-4406-A32C-6CB357472F77}">
          <x14:formula1>
            <xm:f>'Options Sheet'!$W$2:$W$5</xm:f>
          </x14:formula1>
          <xm:sqref>B13</xm:sqref>
        </x14:dataValidation>
        <x14:dataValidation type="list" allowBlank="1" showInputMessage="1" showErrorMessage="1" xr:uid="{1523A117-BF2E-403A-B10E-0A1F7F1CEDBC}">
          <x14:formula1>
            <xm:f>'Options Sheet'!$AC$2:$AC$11</xm:f>
          </x14:formula1>
          <xm:sqref>B16</xm:sqref>
        </x14:dataValidation>
        <x14:dataValidation type="list" allowBlank="1" showInputMessage="1" showErrorMessage="1" xr:uid="{AE1C5972-9D8C-475C-A370-14665583E91E}">
          <x14:formula1>
            <xm:f>'Options Sheet'!$AE$2:$AE$7</xm:f>
          </x14:formula1>
          <xm:sqref>B17</xm:sqref>
        </x14:dataValidation>
        <x14:dataValidation type="list" allowBlank="1" showInputMessage="1" showErrorMessage="1" xr:uid="{7304A2F1-179C-4FEC-82E9-2AEC58BAD143}">
          <x14:formula1>
            <xm:f>'Options Sheet'!$AG$2:$AG$3</xm:f>
          </x14:formula1>
          <xm:sqref>B18</xm:sqref>
        </x14:dataValidation>
        <x14:dataValidation type="list" allowBlank="1" showInputMessage="1" showErrorMessage="1" xr:uid="{7BB0EE81-0AB4-459A-87BC-44C2D6DE5C67}">
          <x14:formula1>
            <xm:f>'Options Sheet'!$Y$2:$Y$7</xm:f>
          </x14:formula1>
          <xm:sqref>B14</xm:sqref>
        </x14:dataValidation>
        <x14:dataValidation type="list" allowBlank="1" showInputMessage="1" showErrorMessage="1" xr:uid="{64DEE7F7-D393-4C85-9743-4CCB013FB1FB}">
          <x14:formula1>
            <xm:f>'Options Sheet'!$AI$2:$AI$6</xm:f>
          </x14:formula1>
          <xm:sqref>B19</xm:sqref>
        </x14:dataValidation>
        <x14:dataValidation type="list" allowBlank="1" showInputMessage="1" showErrorMessage="1" xr:uid="{E49533E8-E5D3-463A-BB61-BE9D0455E2A0}">
          <x14:formula1>
            <xm:f>'Options Sheet'!$AA$2:$AA$9</xm:f>
          </x14:formula1>
          <xm:sqref>B15</xm:sqref>
        </x14:dataValidation>
        <x14:dataValidation type="list" allowBlank="1" showInputMessage="1" showErrorMessage="1" xr:uid="{7B05BBDC-EF9F-40C7-8855-B71C1478E57C}">
          <x14:formula1>
            <xm:f>'Options Sheet'!$AK$2:$AK$3</xm:f>
          </x14:formula1>
          <xm:sqref>B20</xm:sqref>
        </x14:dataValidation>
        <x14:dataValidation type="list" allowBlank="1" showInputMessage="1" showErrorMessage="1" xr:uid="{4D1B377E-84B1-4154-9B0C-14A884EF4A45}">
          <x14:formula1>
            <xm:f>'Options Sheet'!$AM$2:$AM$3</xm:f>
          </x14:formula1>
          <xm:sqref>B21</xm:sqref>
        </x14:dataValidation>
        <x14:dataValidation type="list" allowBlank="1" showInputMessage="1" showErrorMessage="1" xr:uid="{7F6387CF-33BA-4FAB-99F2-92E8FC43940C}">
          <x14:formula1>
            <xm:f>'Options Sheet'!$AQ$2:$AQ$3</xm:f>
          </x14:formula1>
          <xm:sqref>B23</xm:sqref>
        </x14:dataValidation>
        <x14:dataValidation type="list" allowBlank="1" showInputMessage="1" showErrorMessage="1" xr:uid="{26EEDA95-999F-426E-9FF4-CABED0AD46DA}">
          <x14:formula1>
            <xm:f>'Options Sheet'!$AS$2:$AS$3</xm:f>
          </x14:formula1>
          <xm:sqref>B24</xm:sqref>
        </x14:dataValidation>
        <x14:dataValidation type="list" allowBlank="1" showInputMessage="1" showErrorMessage="1" xr:uid="{AEE2BF22-5BA3-4AEC-BF59-0845FBB83729}">
          <x14:formula1>
            <xm:f>'Options Sheet'!$AU$2:$AU$3</xm:f>
          </x14:formula1>
          <xm:sqref>B25</xm:sqref>
        </x14:dataValidation>
        <x14:dataValidation type="list" allowBlank="1" showInputMessage="1" showErrorMessage="1" xr:uid="{9F89C6BC-DD55-48EA-A18E-F5289436B844}">
          <x14:formula1>
            <xm:f>'Options Sheet'!$AW$2:$AW$3</xm:f>
          </x14:formula1>
          <xm:sqref>B26</xm:sqref>
        </x14:dataValidation>
        <x14:dataValidation type="list" allowBlank="1" showInputMessage="1" showErrorMessage="1" xr:uid="{8B618A74-E461-4A3E-AD1E-9649A62ECE50}">
          <x14:formula1>
            <xm:f>'Options Sheet'!$AY$2:$AY$3</xm:f>
          </x14:formula1>
          <xm:sqref>B27</xm:sqref>
        </x14:dataValidation>
        <x14:dataValidation type="list" allowBlank="1" showInputMessage="1" showErrorMessage="1" xr:uid="{0DA6B4FD-BBB7-49B3-A9EB-C6B4C534B475}">
          <x14:formula1>
            <xm:f>'Options Sheet'!$BA$2:$BA$3</xm:f>
          </x14:formula1>
          <xm:sqref>B28</xm:sqref>
        </x14:dataValidation>
        <x14:dataValidation type="list" allowBlank="1" showInputMessage="1" showErrorMessage="1" xr:uid="{0B5506B0-0482-4BD9-B11C-EAA54429926C}">
          <x14:formula1>
            <xm:f>'Options Sheet'!$BC$2:$BC$3</xm:f>
          </x14:formula1>
          <xm:sqref>B29</xm:sqref>
        </x14:dataValidation>
        <x14:dataValidation type="list" allowBlank="1" showInputMessage="1" showErrorMessage="1" xr:uid="{80FF13F5-1C05-45A5-B330-83EF1EAA5D6A}">
          <x14:formula1>
            <xm:f>'Options Sheet'!$BE$2:$BE$3</xm:f>
          </x14:formula1>
          <xm:sqref>B30</xm:sqref>
        </x14:dataValidation>
        <x14:dataValidation type="list" allowBlank="1" showInputMessage="1" showErrorMessage="1" xr:uid="{FA144DCE-6E03-4996-BA45-57AD491997CF}">
          <x14:formula1>
            <xm:f>'Options Sheet'!$BG$2:$BG$3</xm:f>
          </x14:formula1>
          <xm:sqref>B31</xm:sqref>
        </x14:dataValidation>
        <x14:dataValidation type="list" allowBlank="1" showInputMessage="1" showErrorMessage="1" xr:uid="{B3481BF6-AE47-4D5A-A267-94A734E9D60F}">
          <x14:formula1>
            <xm:f>'Options Sheet'!$BI$2:$BI$3</xm:f>
          </x14:formula1>
          <xm:sqref>B32</xm:sqref>
        </x14:dataValidation>
        <x14:dataValidation type="list" allowBlank="1" showInputMessage="1" showErrorMessage="1" xr:uid="{6FD37045-E430-49DA-A39D-9696B5EC365C}">
          <x14:formula1>
            <xm:f>'Options Sheet'!$BK$2:$BK$3</xm:f>
          </x14:formula1>
          <xm:sqref>B33</xm:sqref>
        </x14:dataValidation>
        <x14:dataValidation type="list" allowBlank="1" showInputMessage="1" showErrorMessage="1" xr:uid="{89C7C0B4-8B0F-453A-8612-C28EE473FBBB}">
          <x14:formula1>
            <xm:f>'Options Sheet'!$BM$2:$BM$3</xm:f>
          </x14:formula1>
          <xm:sqref>B34</xm:sqref>
        </x14:dataValidation>
        <x14:dataValidation type="list" allowBlank="1" showInputMessage="1" showErrorMessage="1" xr:uid="{F99792F3-D75B-413E-BD57-C51ED6B5B6ED}">
          <x14:formula1>
            <xm:f>'Options Sheet'!$BO$2:$BO$3</xm:f>
          </x14:formula1>
          <xm:sqref>B35</xm:sqref>
        </x14:dataValidation>
        <x14:dataValidation type="list" allowBlank="1" showInputMessage="1" showErrorMessage="1" xr:uid="{D8D386DC-C713-4E37-99C7-C899489E7599}">
          <x14:formula1>
            <xm:f>'Options Sheet'!$BQ$2:$BQ$3</xm:f>
          </x14:formula1>
          <xm:sqref>B36</xm:sqref>
        </x14:dataValidation>
        <x14:dataValidation type="list" allowBlank="1" showInputMessage="1" showErrorMessage="1" xr:uid="{2D360D47-677D-48F9-815A-4653940FB06E}">
          <x14:formula1>
            <xm:f>'Options Sheet'!$BS$2:$BS$3</xm:f>
          </x14:formula1>
          <xm:sqref>B37</xm:sqref>
        </x14:dataValidation>
        <x14:dataValidation type="list" allowBlank="1" showInputMessage="1" showErrorMessage="1" xr:uid="{5F7120CA-590A-477C-9205-0B4ACC8A6FE5}">
          <x14:formula1>
            <xm:f>'Options Sheet'!$BU$2:$BU$3</xm:f>
          </x14:formula1>
          <xm:sqref>B38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58937-D3D4-4946-97E0-7A07461C2AC5}">
  <sheetPr codeName="Sheet3">
    <pageSetUpPr fitToPage="1"/>
  </sheetPr>
  <dimension ref="A1:H80"/>
  <sheetViews>
    <sheetView topLeftCell="A49" zoomScaleNormal="100" workbookViewId="0">
      <selection activeCell="I6" sqref="I6"/>
    </sheetView>
  </sheetViews>
  <sheetFormatPr defaultColWidth="9.17578125" defaultRowHeight="12.7"/>
  <cols>
    <col min="1" max="1" width="19.703125" style="48" bestFit="1" customWidth="1"/>
    <col min="2" max="2" width="46.52734375" style="18" customWidth="1"/>
    <col min="3" max="3" width="34.46875" style="9" customWidth="1"/>
    <col min="4" max="4" width="0.46875" style="9" customWidth="1"/>
    <col min="5" max="5" width="20.703125" style="54" customWidth="1"/>
    <col min="6" max="6" width="16.64453125" style="49" customWidth="1"/>
    <col min="7" max="7" width="18.46875" style="49" customWidth="1"/>
    <col min="8" max="8" width="14.64453125" style="9" customWidth="1"/>
    <col min="9" max="9" width="21.52734375" style="9" customWidth="1"/>
    <col min="10" max="16384" width="9.17578125" style="9"/>
  </cols>
  <sheetData>
    <row r="1" spans="1:8" ht="25.35" thickBot="1">
      <c r="A1" s="56" t="s">
        <v>1187</v>
      </c>
      <c r="B1" s="57"/>
      <c r="C1" s="58"/>
    </row>
    <row r="2" spans="1:8" ht="13" thickBot="1">
      <c r="A2" s="10" t="s">
        <v>1188</v>
      </c>
      <c r="B2" s="11" t="s">
        <v>1189</v>
      </c>
      <c r="C2" s="12" t="s">
        <v>1190</v>
      </c>
      <c r="F2" s="49" t="s">
        <v>1311</v>
      </c>
      <c r="G2" s="49" t="s">
        <v>1309</v>
      </c>
      <c r="H2" s="9" t="s">
        <v>1310</v>
      </c>
    </row>
    <row r="3" spans="1:8" ht="25.35">
      <c r="A3" s="13" t="s">
        <v>1191</v>
      </c>
      <c r="B3" s="14" t="s">
        <v>1192</v>
      </c>
      <c r="C3" s="15" t="s">
        <v>1193</v>
      </c>
      <c r="E3" s="54" t="str">
        <f>IF('Contract Action Questions'!$B$7&lt;=G3, "Applies", "Does not apply")</f>
        <v>Does not apply</v>
      </c>
      <c r="F3" s="49">
        <v>1</v>
      </c>
      <c r="G3" s="49">
        <v>2000</v>
      </c>
      <c r="H3" s="49"/>
    </row>
    <row r="4" spans="1:8" ht="25.35">
      <c r="A4" s="13" t="s">
        <v>1194</v>
      </c>
      <c r="B4" s="14" t="s">
        <v>1195</v>
      </c>
      <c r="C4" s="15" t="s">
        <v>1196</v>
      </c>
      <c r="E4" s="54" t="str">
        <f>IF('Contract Action Questions'!$B$7&lt;=G4, "Applies", "Does not apply")</f>
        <v>Does not apply</v>
      </c>
      <c r="F4" s="49">
        <v>1</v>
      </c>
      <c r="G4" s="49">
        <v>2500</v>
      </c>
      <c r="H4" s="49"/>
    </row>
    <row r="5" spans="1:8">
      <c r="A5" s="13" t="s">
        <v>1197</v>
      </c>
      <c r="B5" s="14" t="s">
        <v>1198</v>
      </c>
      <c r="C5" s="15" t="s">
        <v>1196</v>
      </c>
      <c r="E5" s="54" t="str">
        <f>IF('Contract Action Questions'!$B$7&lt;=G5, "Applies", "Does not apply")</f>
        <v>Does not apply</v>
      </c>
      <c r="F5" s="49">
        <v>1</v>
      </c>
      <c r="G5" s="49">
        <v>10000</v>
      </c>
      <c r="H5" s="49"/>
    </row>
    <row r="6" spans="1:8">
      <c r="A6" s="13" t="s">
        <v>1199</v>
      </c>
      <c r="B6" s="14" t="s">
        <v>1200</v>
      </c>
      <c r="C6" s="15" t="s">
        <v>1196</v>
      </c>
      <c r="E6" s="54" t="str">
        <f>IF('Contract Action Questions'!$B$7&lt;=G6, "Applies", "Does not apply")</f>
        <v>Does not apply</v>
      </c>
      <c r="F6" s="49">
        <v>1</v>
      </c>
      <c r="G6" s="49">
        <v>20000</v>
      </c>
      <c r="H6" s="49"/>
    </row>
    <row r="7" spans="1:8">
      <c r="A7" s="16" t="s">
        <v>1201</v>
      </c>
      <c r="B7" s="17" t="s">
        <v>1202</v>
      </c>
      <c r="C7" s="15" t="s">
        <v>1196</v>
      </c>
      <c r="E7" s="54" t="str">
        <f>IF('Contract Action Questions'!$B$7&lt;=G7, "Applies", "Does not apply")</f>
        <v>Does not apply</v>
      </c>
      <c r="F7" s="49">
        <v>1</v>
      </c>
      <c r="G7" s="49">
        <v>35000</v>
      </c>
      <c r="H7" s="49"/>
    </row>
    <row r="8" spans="1:8">
      <c r="A8" s="13" t="s">
        <v>1203</v>
      </c>
      <c r="B8" s="14" t="s">
        <v>1204</v>
      </c>
      <c r="C8" s="15" t="s">
        <v>1196</v>
      </c>
      <c r="E8" s="54" t="str">
        <f>IF('Contract Action Questions'!$B$7&lt;=G8, "Applies", "Does not apply")</f>
        <v>Does not apply</v>
      </c>
      <c r="F8" s="49">
        <v>1</v>
      </c>
      <c r="G8" s="49">
        <v>250000</v>
      </c>
      <c r="H8" s="49"/>
    </row>
    <row r="9" spans="1:8" ht="25.35">
      <c r="A9" s="13" t="s">
        <v>1205</v>
      </c>
      <c r="B9" s="14" t="s">
        <v>1206</v>
      </c>
      <c r="C9" s="15" t="s">
        <v>1196</v>
      </c>
      <c r="E9" s="54" t="str">
        <f>IF('Contract Action Questions'!$B$7&lt;=G9, "Applies", "Does not apply")</f>
        <v>Does not apply</v>
      </c>
      <c r="F9" s="49">
        <v>1</v>
      </c>
      <c r="G9" s="49">
        <v>800000</v>
      </c>
      <c r="H9" s="49"/>
    </row>
    <row r="10" spans="1:8" ht="25.7" thickBot="1">
      <c r="A10" s="13" t="s">
        <v>1207</v>
      </c>
      <c r="B10" s="14" t="s">
        <v>1208</v>
      </c>
      <c r="C10" s="15" t="s">
        <v>1196</v>
      </c>
      <c r="E10" s="54" t="str">
        <f>IF('Contract Action Questions'!$B$7&lt;=G10, "Applies", "Does not apply")</f>
        <v>Applies</v>
      </c>
      <c r="F10" s="49">
        <v>1</v>
      </c>
      <c r="G10" s="49">
        <v>1500000</v>
      </c>
      <c r="H10" s="49"/>
    </row>
    <row r="11" spans="1:8" ht="13" thickBot="1">
      <c r="A11" s="10" t="s">
        <v>1188</v>
      </c>
      <c r="B11" s="11" t="s">
        <v>1209</v>
      </c>
      <c r="C11" s="12" t="s">
        <v>1190</v>
      </c>
      <c r="H11" s="49"/>
    </row>
    <row r="12" spans="1:8">
      <c r="A12" s="19" t="s">
        <v>1210</v>
      </c>
      <c r="B12" s="19" t="s">
        <v>1318</v>
      </c>
      <c r="C12" s="20" t="s">
        <v>1211</v>
      </c>
      <c r="E12" s="54" t="str">
        <f>IF('Contract Action Questions'!$B$7&gt;G12, "Applies", "Does not apply")</f>
        <v>Does not apply</v>
      </c>
      <c r="F12" s="49">
        <v>1</v>
      </c>
      <c r="G12" s="49">
        <v>1000000</v>
      </c>
      <c r="H12" s="49"/>
    </row>
    <row r="13" spans="1:8">
      <c r="A13" s="19" t="s">
        <v>1212</v>
      </c>
      <c r="B13" s="19" t="s">
        <v>1319</v>
      </c>
      <c r="C13" s="20" t="s">
        <v>1211</v>
      </c>
      <c r="E13" s="54" t="str">
        <f>IF('Contract Action Questions'!$B$7&gt;G13, "Applies", "Does not apply")</f>
        <v>Does not apply</v>
      </c>
      <c r="F13" s="49">
        <v>1</v>
      </c>
      <c r="G13" s="49">
        <v>5000000</v>
      </c>
      <c r="H13" s="49"/>
    </row>
    <row r="14" spans="1:8" ht="13" thickBot="1">
      <c r="A14" s="19" t="s">
        <v>1213</v>
      </c>
      <c r="B14" s="19" t="s">
        <v>1320</v>
      </c>
      <c r="C14" s="20" t="s">
        <v>1214</v>
      </c>
      <c r="E14" s="54" t="str">
        <f>IF('Contract Action Questions'!$B$7&gt;G14, "Applies", "Does not apply")</f>
        <v>Applies</v>
      </c>
      <c r="F14" s="49">
        <v>1</v>
      </c>
      <c r="G14" s="49">
        <v>750000</v>
      </c>
      <c r="H14" s="49"/>
    </row>
    <row r="15" spans="1:8">
      <c r="A15" s="21" t="s">
        <v>1188</v>
      </c>
      <c r="B15" s="22" t="s">
        <v>1215</v>
      </c>
      <c r="C15" s="23" t="s">
        <v>1190</v>
      </c>
      <c r="H15" s="49"/>
    </row>
    <row r="16" spans="1:8" ht="14.25" customHeight="1">
      <c r="A16" s="59" t="s">
        <v>1216</v>
      </c>
      <c r="B16" s="62" t="s">
        <v>1217</v>
      </c>
      <c r="C16" s="20" t="s">
        <v>1218</v>
      </c>
      <c r="E16" s="54" t="str">
        <f>IF('Contract Action Questions'!$B$7&gt;=G16, "Applies", "Does not apply")</f>
        <v>Does not apply</v>
      </c>
      <c r="F16" s="70">
        <v>1</v>
      </c>
      <c r="G16" s="70">
        <v>10000000</v>
      </c>
      <c r="H16" s="49"/>
    </row>
    <row r="17" spans="1:8">
      <c r="A17" s="60"/>
      <c r="B17" s="63"/>
      <c r="C17" s="24" t="s">
        <v>1219</v>
      </c>
      <c r="E17" s="9"/>
      <c r="F17" s="70"/>
      <c r="G17" s="70"/>
      <c r="H17" s="49"/>
    </row>
    <row r="18" spans="1:8" ht="25.35">
      <c r="A18" s="60"/>
      <c r="B18" s="63"/>
      <c r="C18" s="24" t="s">
        <v>1220</v>
      </c>
      <c r="E18" s="9"/>
      <c r="F18" s="70"/>
      <c r="G18" s="70"/>
      <c r="H18" s="49"/>
    </row>
    <row r="19" spans="1:8">
      <c r="A19" s="60"/>
      <c r="B19" s="63"/>
      <c r="C19" s="24" t="s">
        <v>1221</v>
      </c>
      <c r="E19" s="9"/>
      <c r="F19" s="70"/>
      <c r="G19" s="70"/>
      <c r="H19" s="49"/>
    </row>
    <row r="20" spans="1:8">
      <c r="A20" s="61"/>
      <c r="B20" s="64"/>
      <c r="C20" s="24" t="s">
        <v>1222</v>
      </c>
      <c r="E20" s="9"/>
      <c r="F20" s="70"/>
      <c r="G20" s="70"/>
      <c r="H20" s="49"/>
    </row>
    <row r="21" spans="1:8" ht="25.35">
      <c r="A21" s="25" t="s">
        <v>1223</v>
      </c>
      <c r="B21" s="26" t="s">
        <v>1224</v>
      </c>
      <c r="C21" s="24" t="s">
        <v>1220</v>
      </c>
      <c r="E21" s="54" t="str">
        <f>IF('Contract Action Questions'!$B$7&gt;=G21, "Applies", "Does not apply")</f>
        <v>Does not apply</v>
      </c>
      <c r="F21" s="49">
        <v>1</v>
      </c>
      <c r="G21" s="49">
        <v>5000000</v>
      </c>
      <c r="H21" s="49"/>
    </row>
    <row r="22" spans="1:8" ht="24.75" customHeight="1">
      <c r="A22" s="13" t="s">
        <v>1225</v>
      </c>
      <c r="B22" s="27" t="s">
        <v>1226</v>
      </c>
      <c r="C22" s="20" t="s">
        <v>1227</v>
      </c>
      <c r="E22" s="54" t="str">
        <f>IF(AND('Contract Action Questions'!$B$7 &gt;= G22, 'Contract Action Questions'!$B$7 &lt; H22), "Applies", "Does not apply")</f>
        <v>Does not apply</v>
      </c>
      <c r="F22" s="49">
        <v>1</v>
      </c>
      <c r="G22" s="50">
        <v>3000000</v>
      </c>
      <c r="H22" s="49">
        <v>5000000</v>
      </c>
    </row>
    <row r="23" spans="1:8" ht="26.25" customHeight="1">
      <c r="A23" s="13" t="s">
        <v>1228</v>
      </c>
      <c r="B23" s="27" t="s">
        <v>1229</v>
      </c>
      <c r="C23" s="20" t="s">
        <v>1227</v>
      </c>
      <c r="E23" s="54" t="str">
        <f>IF('Contract Action Questions'!$B$7&gt;=G23, "Applies", "Does not apply")</f>
        <v>Does not apply</v>
      </c>
      <c r="F23" s="49">
        <v>1</v>
      </c>
      <c r="G23" s="49">
        <v>5000000</v>
      </c>
      <c r="H23" s="49"/>
    </row>
    <row r="24" spans="1:8" ht="13" thickBot="1">
      <c r="A24" s="28" t="s">
        <v>1188</v>
      </c>
      <c r="B24" s="29" t="s">
        <v>1230</v>
      </c>
      <c r="C24" s="30" t="s">
        <v>1190</v>
      </c>
      <c r="H24" s="49"/>
    </row>
    <row r="25" spans="1:8" ht="38">
      <c r="A25" s="31" t="s">
        <v>1231</v>
      </c>
      <c r="B25" s="14" t="s">
        <v>1321</v>
      </c>
      <c r="C25" s="24" t="s">
        <v>1232</v>
      </c>
      <c r="E25" s="54" t="str">
        <f>IF('Contract Action Questions'!$B$7&lt;=G25, "Applies", "Does not apply")</f>
        <v>Does not apply</v>
      </c>
      <c r="G25" s="49">
        <v>750000</v>
      </c>
      <c r="H25" s="49"/>
    </row>
    <row r="26" spans="1:8" ht="25.35">
      <c r="A26" s="31" t="s">
        <v>1233</v>
      </c>
      <c r="B26" s="14" t="s">
        <v>1322</v>
      </c>
      <c r="C26" s="24" t="s">
        <v>1232</v>
      </c>
      <c r="E26" s="54" t="str">
        <f>IF(AND('Contract Action Questions'!$B$7 &gt; G26, 'Contract Action Questions'!$B$7 &lt;= H26), "Applies", "Does not apply")</f>
        <v>Applies</v>
      </c>
      <c r="G26" s="49">
        <v>750000</v>
      </c>
      <c r="H26" s="49">
        <v>15000000</v>
      </c>
    </row>
    <row r="27" spans="1:8" ht="50.7">
      <c r="A27" s="31" t="s">
        <v>1234</v>
      </c>
      <c r="B27" s="14" t="s">
        <v>1323</v>
      </c>
      <c r="C27" s="24" t="s">
        <v>1232</v>
      </c>
      <c r="E27" s="54" t="str">
        <f>IF(AND('Contract Action Questions'!$B$7 &gt; G27, 'Contract Action Questions'!$B$7 &lt;= H27), "Applies", "Does not apply")</f>
        <v>Does not apply</v>
      </c>
      <c r="G27" s="49">
        <v>15000000</v>
      </c>
      <c r="H27" s="49">
        <v>100000000</v>
      </c>
    </row>
    <row r="28" spans="1:8">
      <c r="A28" s="32" t="s">
        <v>1235</v>
      </c>
      <c r="B28" s="33" t="s">
        <v>1324</v>
      </c>
      <c r="C28" s="34" t="s">
        <v>1236</v>
      </c>
      <c r="E28" s="54" t="str">
        <f>IF(AND('Contract Action Questions'!$B$7 &gt; G28, 'Contract Action Questions'!$B$7 &lt;= H28), "Applies", "Does not apply")</f>
        <v>Does not apply</v>
      </c>
      <c r="G28" s="49">
        <v>15000000</v>
      </c>
      <c r="H28" s="49">
        <v>100000000</v>
      </c>
    </row>
    <row r="29" spans="1:8" ht="25.7" thickBot="1">
      <c r="A29" s="35" t="s">
        <v>1237</v>
      </c>
      <c r="B29" s="36" t="s">
        <v>1325</v>
      </c>
      <c r="C29" s="24" t="s">
        <v>1232</v>
      </c>
      <c r="E29" s="54" t="str">
        <f>IF('Contract Action Questions'!$B$7&gt;G29, "Applies", "Does not apply")</f>
        <v>Does not apply</v>
      </c>
      <c r="G29" s="49">
        <v>100000000</v>
      </c>
      <c r="H29" s="49"/>
    </row>
    <row r="30" spans="1:8" ht="13" thickBot="1">
      <c r="A30" s="10" t="s">
        <v>1188</v>
      </c>
      <c r="B30" s="11" t="s">
        <v>1238</v>
      </c>
      <c r="C30" s="12" t="s">
        <v>1190</v>
      </c>
      <c r="H30" s="49"/>
    </row>
    <row r="31" spans="1:8" ht="38">
      <c r="A31" s="16" t="s">
        <v>1191</v>
      </c>
      <c r="B31" s="17" t="s">
        <v>1345</v>
      </c>
      <c r="C31" s="37" t="s">
        <v>1196</v>
      </c>
      <c r="E31" s="54" t="str">
        <f>IF('Contract Action Questions'!$B$7&lt;=G31, "Applies", "Does not apply")</f>
        <v>Does not apply</v>
      </c>
      <c r="G31" s="49">
        <v>2000</v>
      </c>
      <c r="H31" s="49"/>
    </row>
    <row r="32" spans="1:8" ht="25.35">
      <c r="A32" s="16" t="s">
        <v>1239</v>
      </c>
      <c r="B32" s="17" t="s">
        <v>1326</v>
      </c>
      <c r="C32" s="37" t="s">
        <v>1240</v>
      </c>
      <c r="E32" s="54" t="str">
        <f>IF('Contract Action Questions'!$B$7&gt;G32, "Applies", "Does not apply")</f>
        <v>Applies</v>
      </c>
      <c r="G32" s="49">
        <v>2000</v>
      </c>
      <c r="H32" s="49"/>
    </row>
    <row r="33" spans="1:8" ht="25.35">
      <c r="A33" s="13" t="s">
        <v>1241</v>
      </c>
      <c r="B33" s="14" t="s">
        <v>1346</v>
      </c>
      <c r="C33" s="15" t="s">
        <v>1242</v>
      </c>
      <c r="E33" s="54" t="str">
        <f>IF('Contract Action Questions'!$B$7&gt;G33, "Applies", "Does not apply")</f>
        <v>Applies</v>
      </c>
      <c r="G33" s="49">
        <v>150000</v>
      </c>
      <c r="H33" s="49"/>
    </row>
    <row r="34" spans="1:8" ht="38">
      <c r="A34" s="38" t="s">
        <v>1312</v>
      </c>
      <c r="B34" s="14" t="s">
        <v>1347</v>
      </c>
      <c r="C34" s="20" t="s">
        <v>1243</v>
      </c>
      <c r="E34" s="54" t="str">
        <f>IF('Contract Action Questions'!$B$7&gt;=G34, "Applies", "Does not apply")</f>
        <v>Applies</v>
      </c>
      <c r="G34" s="49">
        <v>750000</v>
      </c>
      <c r="H34" s="49"/>
    </row>
    <row r="35" spans="1:8" ht="25.35">
      <c r="A35" s="38" t="s">
        <v>1313</v>
      </c>
      <c r="B35" s="14" t="s">
        <v>1348</v>
      </c>
      <c r="C35" s="20" t="s">
        <v>1243</v>
      </c>
      <c r="E35" s="54" t="str">
        <f>IF('Contract Action Questions'!$B$7&gt;G35, "Applies", "Does not apply")</f>
        <v>Applies</v>
      </c>
      <c r="G35" s="49">
        <v>35000</v>
      </c>
      <c r="H35" s="49"/>
    </row>
    <row r="36" spans="1:8" ht="13" thickBot="1">
      <c r="A36" s="13" t="s">
        <v>1244</v>
      </c>
      <c r="B36" s="14" t="s">
        <v>1327</v>
      </c>
      <c r="C36" s="15" t="s">
        <v>1245</v>
      </c>
      <c r="E36" s="54" t="str">
        <f>IF('Contract Action Questions'!$B$7&gt;G36, "Applies", "Does not apply")</f>
        <v>Does not apply</v>
      </c>
      <c r="G36" s="49">
        <v>1500000</v>
      </c>
      <c r="H36" s="49"/>
    </row>
    <row r="37" spans="1:8" ht="13" thickBot="1">
      <c r="A37" s="10" t="s">
        <v>1188</v>
      </c>
      <c r="B37" s="11" t="s">
        <v>1246</v>
      </c>
      <c r="C37" s="12" t="s">
        <v>1190</v>
      </c>
      <c r="H37" s="49"/>
    </row>
    <row r="38" spans="1:8" ht="25.35">
      <c r="A38" s="13" t="s">
        <v>1247</v>
      </c>
      <c r="B38" s="14" t="s">
        <v>1248</v>
      </c>
      <c r="C38" s="15" t="s">
        <v>1249</v>
      </c>
      <c r="E38" s="54" t="str">
        <f>IF('Contract Action Questions'!$B$7&gt;G38, "Applies", "Does not apply")</f>
        <v>Applies</v>
      </c>
      <c r="G38" s="49">
        <v>2500</v>
      </c>
      <c r="H38" s="49"/>
    </row>
    <row r="39" spans="1:8">
      <c r="A39" s="13" t="s">
        <v>1250</v>
      </c>
      <c r="B39" s="14" t="s">
        <v>1251</v>
      </c>
      <c r="C39" s="15" t="s">
        <v>1252</v>
      </c>
      <c r="E39" s="54" t="str">
        <f>IF('Contract Action Questions'!$B$7&gt;G39, "Applies", "Does not apply")</f>
        <v>Applies</v>
      </c>
      <c r="G39" s="49">
        <v>10000</v>
      </c>
      <c r="H39" s="49"/>
    </row>
    <row r="40" spans="1:8" ht="14.25" customHeight="1">
      <c r="A40" s="13" t="s">
        <v>1253</v>
      </c>
      <c r="B40" s="14" t="s">
        <v>1254</v>
      </c>
      <c r="C40" s="15" t="s">
        <v>1255</v>
      </c>
      <c r="E40" s="54" t="str">
        <f>IF(AND('Contract Action Questions'!$B$7 &gt; G40, 'Contract Action Questions'!$B$7 &lt;= H40), "Applies", "Does not apply")</f>
        <v>Does not apply</v>
      </c>
      <c r="G40" s="49">
        <v>10000</v>
      </c>
      <c r="H40" s="49">
        <v>150000</v>
      </c>
    </row>
    <row r="41" spans="1:8" ht="38">
      <c r="A41" s="13" t="s">
        <v>1256</v>
      </c>
      <c r="B41" s="14" t="s">
        <v>1257</v>
      </c>
      <c r="C41" s="15" t="s">
        <v>1258</v>
      </c>
      <c r="E41" s="54" t="str">
        <f>IF('Contract Action Questions'!$B$7&lt;G41, "Applies", "Does not apply")</f>
        <v>Does not apply</v>
      </c>
      <c r="G41" s="49">
        <v>5000</v>
      </c>
      <c r="H41" s="49"/>
    </row>
    <row r="42" spans="1:8" ht="25.35">
      <c r="A42" s="13" t="s">
        <v>1259</v>
      </c>
      <c r="B42" s="14" t="s">
        <v>1260</v>
      </c>
      <c r="C42" s="15" t="s">
        <v>1261</v>
      </c>
      <c r="E42" s="54" t="str">
        <f>IF('Contract Action Questions'!$B$7&gt;=G42, "Applies", "Does not apply")</f>
        <v>Does not apply</v>
      </c>
      <c r="G42" s="49">
        <v>5000000</v>
      </c>
      <c r="H42" s="49"/>
    </row>
    <row r="43" spans="1:8">
      <c r="A43" s="39" t="s">
        <v>1262</v>
      </c>
      <c r="B43" s="40" t="s">
        <v>1263</v>
      </c>
      <c r="C43" s="41" t="s">
        <v>1264</v>
      </c>
      <c r="E43" s="54" t="str">
        <f>IF('Contract Action Questions'!$B$7&gt;G43, "Applies", "Does not apply")</f>
        <v>Applies</v>
      </c>
      <c r="G43" s="49">
        <v>10000</v>
      </c>
      <c r="H43" s="49"/>
    </row>
    <row r="44" spans="1:8" ht="38">
      <c r="A44" s="13" t="s">
        <v>1265</v>
      </c>
      <c r="B44" s="14" t="s">
        <v>1266</v>
      </c>
      <c r="C44" s="20" t="s">
        <v>1267</v>
      </c>
      <c r="E44" s="54" t="str">
        <f>IF('Contract Action Questions'!$B$7&gt;G44, "Applies", "Does not apply")</f>
        <v>Applies</v>
      </c>
      <c r="G44" s="49">
        <v>15000</v>
      </c>
      <c r="H44" s="49"/>
    </row>
    <row r="45" spans="1:8">
      <c r="A45" s="13" t="s">
        <v>1268</v>
      </c>
      <c r="B45" s="14" t="s">
        <v>1269</v>
      </c>
      <c r="C45" s="15" t="s">
        <v>1270</v>
      </c>
      <c r="E45" s="54" t="str">
        <f>IF(AND('Contract Action Questions'!$B$7 &gt; F45, 'Contract Action Questions'!$B$7 &lt;= G45), "Applies", "Does not apply")</f>
        <v>Does not apply</v>
      </c>
      <c r="F45" s="49">
        <v>15000</v>
      </c>
      <c r="G45" s="49">
        <v>25000</v>
      </c>
      <c r="H45" s="49"/>
    </row>
    <row r="46" spans="1:8">
      <c r="A46" s="13" t="s">
        <v>1271</v>
      </c>
      <c r="B46" s="14" t="s">
        <v>1272</v>
      </c>
      <c r="C46" s="15" t="s">
        <v>1273</v>
      </c>
      <c r="E46" s="54" t="str">
        <f>IF('Contract Action Questions'!$B$7&gt;G46, "Applies", "Does not apply")</f>
        <v>Applies</v>
      </c>
      <c r="G46" s="49">
        <v>25000</v>
      </c>
      <c r="H46" s="49"/>
    </row>
    <row r="47" spans="1:8">
      <c r="A47" s="13" t="s">
        <v>1271</v>
      </c>
      <c r="B47" s="14" t="s">
        <v>1274</v>
      </c>
      <c r="C47" s="15" t="s">
        <v>1275</v>
      </c>
      <c r="E47" s="54" t="str">
        <f>IF('Contract Action Questions'!$B$7&gt;G47, "Applies", "Does not apply")</f>
        <v>Applies</v>
      </c>
      <c r="G47" s="49">
        <v>25000</v>
      </c>
      <c r="H47" s="49"/>
    </row>
    <row r="48" spans="1:8">
      <c r="A48" s="13" t="s">
        <v>1201</v>
      </c>
      <c r="B48" s="14" t="s">
        <v>1276</v>
      </c>
      <c r="C48" s="15" t="s">
        <v>1277</v>
      </c>
      <c r="E48" s="54" t="str">
        <f>IF('Contract Action Questions'!$B$7&lt;=G48, "Applies", "Does not apply")</f>
        <v>Does not apply</v>
      </c>
      <c r="G48" s="49">
        <v>35000</v>
      </c>
      <c r="H48" s="49"/>
    </row>
    <row r="49" spans="1:8" ht="25.35">
      <c r="A49" s="13" t="s">
        <v>1278</v>
      </c>
      <c r="B49" s="14" t="s">
        <v>1279</v>
      </c>
      <c r="C49" s="34" t="s">
        <v>1280</v>
      </c>
      <c r="E49" s="54" t="str">
        <f>IF(AND('Contract Action Questions'!$B$7 &gt; F49, 'Contract Action Questions'!$B$7 &lt; G49), "Applies", "Does not apply")</f>
        <v>Applies</v>
      </c>
      <c r="F49" s="49">
        <v>150000</v>
      </c>
      <c r="G49" s="49">
        <v>100000000</v>
      </c>
      <c r="H49" s="49"/>
    </row>
    <row r="50" spans="1:8">
      <c r="A50" s="13" t="s">
        <v>1213</v>
      </c>
      <c r="B50" s="14" t="s">
        <v>1281</v>
      </c>
      <c r="C50" s="15" t="s">
        <v>1245</v>
      </c>
      <c r="E50" s="54" t="str">
        <f>IF('Contract Action Questions'!$B$7&gt;G50, "Applies", "Does not apply")</f>
        <v>Applies</v>
      </c>
      <c r="G50" s="49">
        <v>750000</v>
      </c>
      <c r="H50" s="49"/>
    </row>
    <row r="51" spans="1:8">
      <c r="A51" s="13" t="s">
        <v>1244</v>
      </c>
      <c r="B51" s="14" t="s">
        <v>1282</v>
      </c>
      <c r="C51" s="15" t="s">
        <v>1245</v>
      </c>
      <c r="E51" s="54" t="str">
        <f>IF('Contract Action Questions'!$B$7&gt;G51, "Applies", "Does not apply")</f>
        <v>Does not apply</v>
      </c>
      <c r="G51" s="49">
        <v>1500000</v>
      </c>
      <c r="H51" s="49"/>
    </row>
    <row r="52" spans="1:8">
      <c r="A52" s="13" t="s">
        <v>1283</v>
      </c>
      <c r="B52" s="14" t="s">
        <v>1284</v>
      </c>
      <c r="C52" s="20" t="s">
        <v>1285</v>
      </c>
      <c r="E52" s="54" t="str">
        <f>IF('Contract Action Questions'!$B$7&gt;=G52, "Applies", "Does not apply")</f>
        <v>Does not apply</v>
      </c>
      <c r="G52" s="49">
        <v>2000000</v>
      </c>
      <c r="H52" s="49"/>
    </row>
    <row r="53" spans="1:8" ht="25.35">
      <c r="A53" s="13" t="s">
        <v>1283</v>
      </c>
      <c r="B53" s="14" t="s">
        <v>1286</v>
      </c>
      <c r="C53" s="20" t="s">
        <v>1287</v>
      </c>
      <c r="E53" s="54" t="str">
        <f>IF('Contract Action Questions'!$B$7&gt;=G53, "Applies", "Does not apply")</f>
        <v>Does not apply</v>
      </c>
      <c r="G53" s="49">
        <v>2000000</v>
      </c>
      <c r="H53" s="49"/>
    </row>
    <row r="54" spans="1:8" ht="38">
      <c r="A54" s="13" t="s">
        <v>1212</v>
      </c>
      <c r="B54" s="14" t="s">
        <v>1288</v>
      </c>
      <c r="C54" s="20" t="s">
        <v>1289</v>
      </c>
      <c r="E54" s="54" t="str">
        <f>IF('Contract Action Questions'!$B$7&gt;=G54, "Applies", "Does not apply")</f>
        <v>Does not apply</v>
      </c>
      <c r="G54" s="49">
        <v>5000000</v>
      </c>
      <c r="H54" s="49"/>
    </row>
    <row r="55" spans="1:8" ht="41.25" customHeight="1">
      <c r="A55" s="13" t="s">
        <v>1290</v>
      </c>
      <c r="B55" s="14" t="s">
        <v>1291</v>
      </c>
      <c r="C55" s="15" t="s">
        <v>1292</v>
      </c>
      <c r="E55" s="54" t="str">
        <f>IF('Contract Action Questions'!$B$7&gt;=G55, "Applies", "Does not apply")</f>
        <v>Does not apply</v>
      </c>
      <c r="G55" s="49">
        <v>7500000</v>
      </c>
      <c r="H55" s="49"/>
    </row>
    <row r="56" spans="1:8">
      <c r="A56" s="13" t="s">
        <v>1293</v>
      </c>
      <c r="B56" s="14" t="s">
        <v>1294</v>
      </c>
      <c r="C56" s="15" t="s">
        <v>1295</v>
      </c>
      <c r="E56" s="54" t="str">
        <f>IF('Contract Action Questions'!$B$7&gt;=G56, "Applies", "Does not apply")</f>
        <v>Does not apply</v>
      </c>
      <c r="G56" s="49">
        <v>10000000</v>
      </c>
      <c r="H56" s="49"/>
    </row>
    <row r="57" spans="1:8">
      <c r="A57" s="13" t="s">
        <v>1296</v>
      </c>
      <c r="B57" s="14" t="s">
        <v>1297</v>
      </c>
      <c r="C57" s="15" t="s">
        <v>1298</v>
      </c>
      <c r="E57" s="54" t="str">
        <f>IF('Contract Action Questions'!$B$7&gt;=G57, "Applies", "Does not apply")</f>
        <v>Does not apply</v>
      </c>
      <c r="G57" s="49">
        <v>15000000</v>
      </c>
      <c r="H57" s="49"/>
    </row>
    <row r="58" spans="1:8" ht="38">
      <c r="A58" s="42" t="s">
        <v>1299</v>
      </c>
      <c r="B58" s="14" t="s">
        <v>1300</v>
      </c>
      <c r="C58" s="43" t="s">
        <v>1301</v>
      </c>
      <c r="H58" s="49"/>
    </row>
    <row r="59" spans="1:8">
      <c r="A59" s="65" t="s">
        <v>1302</v>
      </c>
      <c r="B59" s="67" t="s">
        <v>1303</v>
      </c>
      <c r="C59" s="15" t="s">
        <v>1304</v>
      </c>
      <c r="E59" s="69" t="str">
        <f>IF(AND('Contract Action Questions'!$B$7 &gt; F59, 'Contract Action Questions'!$B$7 &lt; G59), "Applies", "Does not apply")</f>
        <v>Applies</v>
      </c>
      <c r="F59" s="70">
        <v>150000</v>
      </c>
      <c r="G59" s="70">
        <v>50000000</v>
      </c>
      <c r="H59" s="49"/>
    </row>
    <row r="60" spans="1:8">
      <c r="A60" s="66"/>
      <c r="B60" s="68"/>
      <c r="C60" s="15" t="s">
        <v>1305</v>
      </c>
      <c r="E60" s="69"/>
      <c r="F60" s="70"/>
      <c r="G60" s="70"/>
      <c r="H60" s="49"/>
    </row>
    <row r="61" spans="1:8" ht="22" customHeight="1">
      <c r="A61" s="51" t="s">
        <v>1314</v>
      </c>
      <c r="B61" s="55" t="s">
        <v>1328</v>
      </c>
      <c r="C61" s="20" t="s">
        <v>1306</v>
      </c>
      <c r="E61" s="54" t="str">
        <f>IF('Contract Action Questions'!$B$7&gt;G61, "Applies", "Does not apply")</f>
        <v>Does not apply</v>
      </c>
      <c r="G61" s="49">
        <v>10000000</v>
      </c>
      <c r="H61" s="49"/>
    </row>
    <row r="62" spans="1:8" ht="13" customHeight="1" thickBot="1">
      <c r="A62" s="52" t="s">
        <v>1315</v>
      </c>
      <c r="B62" s="55" t="s">
        <v>1328</v>
      </c>
      <c r="C62" s="44" t="s">
        <v>1305</v>
      </c>
      <c r="E62" s="54" t="str">
        <f>IF('Contract Action Questions'!$B$7&gt;G62, "Applies", "Does not apply")</f>
        <v>Does not apply</v>
      </c>
      <c r="G62" s="49">
        <v>50000000</v>
      </c>
      <c r="H62" s="49"/>
    </row>
    <row r="63" spans="1:8">
      <c r="A63" s="45"/>
    </row>
    <row r="64" spans="1:8">
      <c r="A64" s="46" t="s">
        <v>1307</v>
      </c>
      <c r="B64" s="18" t="s">
        <v>1308</v>
      </c>
    </row>
    <row r="65" spans="1:8" ht="14.35">
      <c r="A65" s="47"/>
    </row>
    <row r="66" spans="1:8" s="18" customFormat="1" ht="14.35">
      <c r="A66" s="47"/>
      <c r="C66" s="9"/>
      <c r="D66" s="9"/>
      <c r="E66" s="54"/>
      <c r="F66" s="49"/>
      <c r="G66" s="49"/>
      <c r="H66" s="9"/>
    </row>
    <row r="67" spans="1:8" s="18" customFormat="1" ht="14.35">
      <c r="A67" s="47"/>
      <c r="C67" s="9"/>
      <c r="D67" s="9"/>
      <c r="E67" s="54"/>
      <c r="F67" s="49"/>
      <c r="G67" s="49"/>
      <c r="H67" s="9"/>
    </row>
    <row r="68" spans="1:8" s="18" customFormat="1" ht="14.35">
      <c r="A68" s="47"/>
      <c r="C68" s="9"/>
      <c r="D68" s="9"/>
      <c r="E68" s="54"/>
      <c r="F68" s="49"/>
      <c r="G68" s="49"/>
      <c r="H68" s="9"/>
    </row>
    <row r="69" spans="1:8" s="18" customFormat="1" ht="14.35">
      <c r="A69" s="47"/>
      <c r="C69" s="9"/>
      <c r="D69" s="9"/>
      <c r="E69" s="54"/>
      <c r="F69" s="49"/>
      <c r="G69" s="49"/>
      <c r="H69" s="9"/>
    </row>
    <row r="70" spans="1:8" s="18" customFormat="1" ht="14.35">
      <c r="A70" s="47"/>
      <c r="C70" s="9"/>
      <c r="D70" s="9"/>
      <c r="E70" s="54"/>
      <c r="F70" s="49"/>
      <c r="G70" s="49"/>
      <c r="H70" s="9"/>
    </row>
    <row r="71" spans="1:8" s="18" customFormat="1" ht="14.35">
      <c r="A71" s="47"/>
      <c r="C71" s="9"/>
      <c r="D71" s="9"/>
      <c r="E71" s="54"/>
      <c r="F71" s="49"/>
      <c r="G71" s="49"/>
      <c r="H71" s="9"/>
    </row>
    <row r="72" spans="1:8" s="18" customFormat="1" ht="14.35">
      <c r="A72" s="47"/>
      <c r="C72" s="9"/>
      <c r="D72" s="9"/>
      <c r="E72" s="54"/>
      <c r="F72" s="49"/>
      <c r="G72" s="49"/>
      <c r="H72" s="9"/>
    </row>
    <row r="73" spans="1:8" s="18" customFormat="1" ht="14.35">
      <c r="A73" s="47"/>
      <c r="C73" s="9"/>
      <c r="D73" s="9"/>
      <c r="E73" s="54"/>
      <c r="F73" s="49"/>
      <c r="G73" s="49"/>
      <c r="H73" s="9"/>
    </row>
    <row r="74" spans="1:8" s="18" customFormat="1" ht="14.35">
      <c r="A74" s="47"/>
      <c r="C74" s="9"/>
      <c r="D74" s="9"/>
      <c r="E74" s="54"/>
      <c r="F74" s="49"/>
      <c r="G74" s="49"/>
      <c r="H74" s="9"/>
    </row>
    <row r="75" spans="1:8" s="18" customFormat="1" ht="14.35">
      <c r="A75" s="47"/>
      <c r="C75" s="9"/>
      <c r="D75" s="9"/>
      <c r="E75" s="54"/>
      <c r="F75" s="49"/>
      <c r="G75" s="49"/>
      <c r="H75" s="9"/>
    </row>
    <row r="76" spans="1:8" s="18" customFormat="1" ht="14.35">
      <c r="A76" s="47"/>
      <c r="C76" s="9"/>
      <c r="D76" s="9"/>
      <c r="E76" s="54"/>
      <c r="F76" s="49"/>
      <c r="G76" s="49"/>
      <c r="H76" s="9"/>
    </row>
    <row r="77" spans="1:8" s="18" customFormat="1" ht="14.35">
      <c r="A77" s="47"/>
      <c r="C77" s="9"/>
      <c r="D77" s="9"/>
      <c r="E77" s="54"/>
      <c r="F77" s="49"/>
      <c r="G77" s="49"/>
      <c r="H77" s="9"/>
    </row>
    <row r="78" spans="1:8" s="18" customFormat="1" ht="14.35">
      <c r="A78" s="47"/>
      <c r="C78" s="9"/>
      <c r="D78" s="9"/>
      <c r="E78" s="54"/>
      <c r="F78" s="49"/>
      <c r="G78" s="49"/>
      <c r="H78" s="9"/>
    </row>
    <row r="79" spans="1:8" s="18" customFormat="1" ht="14.35">
      <c r="A79" s="47"/>
      <c r="C79" s="9"/>
      <c r="D79" s="9"/>
      <c r="E79" s="54"/>
      <c r="F79" s="49"/>
      <c r="G79" s="49"/>
      <c r="H79" s="9"/>
    </row>
    <row r="80" spans="1:8" s="18" customFormat="1" ht="14.35">
      <c r="A80" s="47"/>
      <c r="C80" s="9"/>
      <c r="D80" s="9"/>
      <c r="E80" s="54"/>
      <c r="F80" s="49"/>
      <c r="G80" s="49"/>
      <c r="H80" s="9"/>
    </row>
  </sheetData>
  <mergeCells count="10">
    <mergeCell ref="E59:E60"/>
    <mergeCell ref="G16:G20"/>
    <mergeCell ref="F16:F20"/>
    <mergeCell ref="G59:G60"/>
    <mergeCell ref="F59:F60"/>
    <mergeCell ref="A1:C1"/>
    <mergeCell ref="A16:A20"/>
    <mergeCell ref="B16:B20"/>
    <mergeCell ref="A59:A60"/>
    <mergeCell ref="B59:B60"/>
  </mergeCells>
  <hyperlinks>
    <hyperlink ref="C16" r:id="rId1" xr:uid="{D3E6A132-08EC-4547-9ACA-B3318164CACD}"/>
    <hyperlink ref="C18" r:id="rId2" xr:uid="{595F228C-5DB3-4561-88EB-64DF664A4218}"/>
    <hyperlink ref="C21" r:id="rId3" xr:uid="{FA070771-4223-4840-8964-32DFCDDB5D65}"/>
    <hyperlink ref="C4" r:id="rId4" location="FAR_2_101" xr:uid="{103AC9F9-A365-480C-BF78-152D670CC9D0}"/>
    <hyperlink ref="C12" r:id="rId5" location="AFFARS_5301_602_2" xr:uid="{771A8A4B-ABF8-4D90-8EBA-8D41CB5E0C94}"/>
    <hyperlink ref="C22" r:id="rId6" xr:uid="{D933C8B8-3377-4F68-8F37-8E05CFA5DE9E}"/>
    <hyperlink ref="C23" r:id="rId7" xr:uid="{BB657E9E-D486-42AA-8F80-D0DD06506AD6}"/>
    <hyperlink ref="C31" r:id="rId8" xr:uid="{A9939B9B-29DE-4059-88D1-55D8E816027F}"/>
    <hyperlink ref="C32" r:id="rId9" location="FAR_22_403_1" xr:uid="{C0287DA5-DECE-4E4C-92A6-75C920087F2E}"/>
    <hyperlink ref="C33" r:id="rId10" location="FAR_28_102_1" display="FAR 28.102-1" xr:uid="{608370B0-4546-48A9-81C9-CC0FA9FB2D89}"/>
    <hyperlink ref="C34" r:id="rId11" location="FAR_42_1502" xr:uid="{DEE4DD53-CEA2-4ADD-A47E-CC283164A20E}"/>
    <hyperlink ref="C36" r:id="rId12" location="FAR_19_702" xr:uid="{85B024BA-5DA1-4106-80EE-E72C3491EF1F}"/>
    <hyperlink ref="C38" r:id="rId13" location="FAR_22_1002_1" xr:uid="{E6962BAA-2120-48C9-A7C0-B15B529957FF}"/>
    <hyperlink ref="C39" r:id="rId14" location="FAR_16_505" xr:uid="{9639741B-B265-4166-B382-13AD29CF3C6D}"/>
    <hyperlink ref="C40" r:id="rId15" location="FAR_13_003" xr:uid="{F4B72946-CD85-4584-9107-DF5A85F99734}"/>
    <hyperlink ref="C41" r:id="rId16" location="FAR_49_101" xr:uid="{02A52189-A7AD-4D69-AFA0-C0607BF98BE1}"/>
    <hyperlink ref="C43" r:id="rId17" location="DFARS_219.201" xr:uid="{ABC05969-6D8C-4C9E-A5FA-B06DAD020B93}"/>
    <hyperlink ref="C44" r:id="rId18" location="FAR_22_602" display="FAR_22_602" xr:uid="{AA93F176-902F-4759-A91A-3E58538F5E41}"/>
    <hyperlink ref="C45" r:id="rId19" location="FAR_5_101" xr:uid="{6658E6BC-9276-40FE-9F06-FF950A3BBC5E}"/>
    <hyperlink ref="C46" r:id="rId20" location="FAR_5_101" xr:uid="{F6990F8C-4BED-4893-B2C9-248609C41D8B}"/>
    <hyperlink ref="C47" r:id="rId21" location="FAR_5_301" xr:uid="{E6745597-039D-4BA3-8A12-DAEECDA292DB}"/>
    <hyperlink ref="C48" r:id="rId22" location="FAR_13_402" xr:uid="{D3B81549-F456-4197-85CB-6B80433CB31F}"/>
    <hyperlink ref="C50" r:id="rId23" location="FAR_19_702" display="FAR 19.702(a)(1)" xr:uid="{4EF99841-39D5-43ED-97B6-2DBA8BDE3012}"/>
    <hyperlink ref="C52" r:id="rId24" location="FAR_15_403_4" xr:uid="{6A37B227-E35A-4195-82DB-0A97DAD33F76}"/>
    <hyperlink ref="C53" r:id="rId25" xr:uid="{6E44BC62-37A1-48A2-BB3A-933F971D8955}"/>
    <hyperlink ref="C54" r:id="rId26" xr:uid="{453F0CAB-2E81-4B61-92B5-357335990284}"/>
    <hyperlink ref="C55" r:id="rId27" location="DFARS_205.303" xr:uid="{304AA924-0FBF-49D2-8F64-110B52C2E6FE}"/>
    <hyperlink ref="C56" r:id="rId28" location="FAR_22_805" xr:uid="{6B0C6CA6-1AF9-4C62-8428-97DCF60E9A14}"/>
    <hyperlink ref="C57" r:id="rId29" location="FAR_15_407_2" xr:uid="{290B78FB-9D31-4EC4-A963-79905EF654B9}"/>
    <hyperlink ref="C58" r:id="rId30" display="https://usaf.dps.mil/:w:/s/AFMC-PK/PK/HAFB/Pol/EU9TkgNxBmJMlXptfchkn84B5Jer-vc7VENMx7IsdgKpBg" xr:uid="{CE4C9150-2FB7-40CD-A8E2-2E8E73BB1E65}"/>
    <hyperlink ref="C61" r:id="rId31" location="AFFARS_5307_104_92" xr:uid="{D7AC9F80-969F-4BB2-8548-3ED7D885C26C}"/>
    <hyperlink ref="C25" r:id="rId32" location="AFFARS_5306_304" xr:uid="{7B124461-63FF-4C7E-A1BB-B6414A84F55D}"/>
    <hyperlink ref="C17" r:id="rId33" xr:uid="{7DBD16AD-646E-4292-B9C5-E4E1321DEDE1}"/>
    <hyperlink ref="C19" r:id="rId34" xr:uid="{C9A366B1-C378-452A-B66A-76F4FA8D61B6}"/>
    <hyperlink ref="C20" r:id="rId35" xr:uid="{219795EA-BA15-40CA-ABF4-49163A5E8219}"/>
    <hyperlink ref="C28" r:id="rId36" xr:uid="{E6A88658-1D71-4864-BA44-8627E54EA3B4}"/>
    <hyperlink ref="C59" r:id="rId37" location="AFFARS_5307_104_92" xr:uid="{8F139D4C-CB97-4122-853D-42D1FB3E4FED}"/>
    <hyperlink ref="C60" r:id="rId38" location="DFARS_207.103" display="  DFARS 207-103" xr:uid="{E8F4B635-8B99-4C10-8A84-F79D887C4C4D}"/>
    <hyperlink ref="C49" r:id="rId39" xr:uid="{00F2B750-32AD-4A0C-8CA5-CD7D567C7698}"/>
    <hyperlink ref="C42" r:id="rId40" location="AFFARS_5317_7405" xr:uid="{ADFE10FA-C5AC-4851-A4F3-503AA2BE9DE1}"/>
    <hyperlink ref="C5" r:id="rId41" location="FAR_2_101" xr:uid="{09A724F4-8649-4854-9436-B8B993EE29A0}"/>
    <hyperlink ref="C6" r:id="rId42" location="FAR_2_101" xr:uid="{736C49D4-2CF0-494F-B688-4C67EFB06F39}"/>
    <hyperlink ref="C7" r:id="rId43" location="FAR_2_101" xr:uid="{A537085C-2BBA-4CDC-98CF-0D353E97B79A}"/>
    <hyperlink ref="C8" r:id="rId44" location="FAR_2_101" xr:uid="{2B303E2D-01BC-488E-A8CD-624AAFE0B7AA}"/>
    <hyperlink ref="C9" r:id="rId45" location="FAR_2_101" xr:uid="{EFE7C7DA-5192-4DD4-A523-D3738BEBFE62}"/>
    <hyperlink ref="C10" r:id="rId46" location="FAR_2_101" xr:uid="{3E9E77E1-0234-46FF-BAD1-2C46E102AC98}"/>
    <hyperlink ref="C51" r:id="rId47" location="FAR_19_702" display="FAR 19.702(a)(1)" xr:uid="{E0C73DF4-F5CB-4406-8189-9E9EBC2B5ED7}"/>
    <hyperlink ref="C3" r:id="rId48" location="FAR_2_101" display="FAR 2.101" xr:uid="{869912D3-591E-4A14-AE64-0D272783A34A}"/>
    <hyperlink ref="C13" r:id="rId49" location="AFFARS_5301_602_2" xr:uid="{4A548BEF-9612-42F8-AF91-738A9BA230F4}"/>
    <hyperlink ref="C14" r:id="rId50" location="AFFARS_5301_602_2" xr:uid="{7BCF95BE-D18E-4695-BC03-7586515B1042}"/>
    <hyperlink ref="C26" r:id="rId51" location="AFFARS_5306_304" xr:uid="{8CF808B1-D78F-4F43-A624-76810156BFBD}"/>
    <hyperlink ref="C27" r:id="rId52" location="AFFARS_5306_304" xr:uid="{1EE3AA5E-87EE-4017-8E7D-13ECE46F565B}"/>
    <hyperlink ref="C29" r:id="rId53" location="AFFARS_5306_304" xr:uid="{2F1FE8E5-FDB3-4A54-800F-E8CEA48EDC4E}"/>
    <hyperlink ref="C62" r:id="rId54" location="DFARS_207.103" display="  DFARS 207-103" xr:uid="{760EAEAE-5AFA-41E3-9A5B-9840140EC628}"/>
    <hyperlink ref="C35" r:id="rId55" location="FAR_42_1502" xr:uid="{07BF09D1-C9B9-4971-9D6D-D73CB7998D73}"/>
  </hyperlinks>
  <pageMargins left="0.75" right="0.7" top="0.75" bottom="0.75" header="0.3" footer="0.3"/>
  <pageSetup scale="54" orientation="portrait" r:id="rId56"/>
  <headerFooter alignWithMargins="0"/>
  <ignoredErrors>
    <ignoredError sqref="E49 E45 E34 E22"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7DA3-4B2B-42FA-95E8-887E56438255}">
  <sheetPr codeName="Sheet4"/>
  <dimension ref="A1:C17"/>
  <sheetViews>
    <sheetView zoomScale="90" zoomScaleNormal="90" workbookViewId="0">
      <selection activeCell="B4" sqref="B4"/>
    </sheetView>
  </sheetViews>
  <sheetFormatPr defaultRowHeight="14.35"/>
  <cols>
    <col min="1" max="1" width="28.64453125" customWidth="1"/>
    <col min="2" max="2" width="146.52734375" customWidth="1"/>
    <col min="3" max="3" width="61" customWidth="1"/>
  </cols>
  <sheetData>
    <row r="1" spans="1:3" ht="25.7">
      <c r="A1" s="71" t="s">
        <v>1317</v>
      </c>
      <c r="B1" s="71"/>
      <c r="C1" s="71"/>
    </row>
    <row r="2" spans="1:3">
      <c r="A2" t="str" cm="1">
        <f t="array" ref="A2:C17">_xlfn._xlws.FILTER(Thresholds!A3:C62,Thresholds!E3:E62="Applies")</f>
        <v>≤$1.5M</v>
      </c>
      <c r="B2" t="str">
        <v>Simplified Acquisition Threshold (SAT) for Contingencies outside the U.S.</v>
      </c>
      <c r="C2" t="str">
        <v>FAR 2.101</v>
      </c>
    </row>
    <row r="3" spans="1:3">
      <c r="A3" t="str">
        <v>&gt;$750,000</v>
      </c>
      <c r="B3" t="str">
        <v>Legal Review required: All J&amp;As</v>
      </c>
      <c r="C3" t="str">
        <v xml:space="preserve">AFFARS 5301.602-2(c)(i)(A)(19)(B) </v>
      </c>
    </row>
    <row r="4" spans="1:3">
      <c r="A4" t="str">
        <v>&gt;$750K to ≤$15M</v>
      </c>
      <c r="B4" t="str">
        <v>Justification and Approval level: Competition and Commercial Advocate</v>
      </c>
      <c r="C4" t="str">
        <v>AFFARS 5306.304(a)</v>
      </c>
    </row>
    <row r="5" spans="1:3">
      <c r="A5" t="str">
        <v>&gt;$2,000</v>
      </c>
      <c r="B5" t="str">
        <v>Construction: Wage Rate Requirements Statute, formerly known as Davis-Bacon Act Applicable</v>
      </c>
      <c r="C5" t="str">
        <v>FAR 22.403-1</v>
      </c>
    </row>
    <row r="6" spans="1:3">
      <c r="A6" t="str">
        <v>&gt;$150,000</v>
      </c>
      <c r="B6" t="str">
        <v>Construction: Performance &amp; Payment Bonds Required (Construction)</v>
      </c>
      <c r="C6" t="str">
        <v>FAR 28.102-2</v>
      </c>
    </row>
    <row r="7" spans="1:3">
      <c r="A7" t="str">
        <v xml:space="preserve">
&gt;$750K
</v>
      </c>
      <c r="B7" t="str">
        <v>Construction: CPARS Required- 
$750K if construction</v>
      </c>
      <c r="C7" t="str">
        <v>FAR 42.1502 (e) &amp; (f)</v>
      </c>
    </row>
    <row r="8" spans="1:3">
      <c r="A8" t="str">
        <v>&gt;$35K</v>
      </c>
      <c r="B8" t="str">
        <v>Construction: CPARS Required- 
$35K if architect-engineer services</v>
      </c>
      <c r="C8" t="str">
        <v>FAR 42.1502 (e) &amp; (f)</v>
      </c>
    </row>
    <row r="9" spans="1:3">
      <c r="A9" t="str">
        <v>&gt;$2,500</v>
      </c>
      <c r="B9" t="str">
        <v xml:space="preserve">Service Contract Labor Standards applicable, formerly known as Service Contract Act of 1965 </v>
      </c>
      <c r="C9" t="str">
        <v>FAR 22.1002-1</v>
      </c>
    </row>
    <row r="10" spans="1:3">
      <c r="A10" t="str">
        <v>&gt;Micro-Purch Thresh</v>
      </c>
      <c r="B10" t="str">
        <v>Multiple Award Contract Fair Opportunity</v>
      </c>
      <c r="C10" t="str">
        <v>FAR 16.505(b)(1)</v>
      </c>
    </row>
    <row r="11" spans="1:3">
      <c r="A11" t="str">
        <v>&gt;$10,000</v>
      </c>
      <c r="B11" t="str">
        <v>Small Business Review (DD 2579)</v>
      </c>
      <c r="C11" t="str">
        <v>DFARS 219.201(c)(10)(A) and (B)</v>
      </c>
    </row>
    <row r="12" spans="1:3">
      <c r="A12" t="str">
        <v>&gt;$15,000</v>
      </c>
      <c r="B12" t="str">
        <v>Contracts for Materials, Supplies, Articles, and Equipment Exceeding $15,000 (the statute), formerly known as Walsh Healy Public Contracts Act (Supplies)</v>
      </c>
      <c r="C12" t="str">
        <v>FAR 22.602
FAR 22.603</v>
      </c>
    </row>
    <row r="13" spans="1:3">
      <c r="A13" t="str">
        <v>&gt;$25,000</v>
      </c>
      <c r="B13" t="str">
        <v>Synopsis / Solicitation in GPE required</v>
      </c>
      <c r="C13" t="str">
        <v>FAR 5.101(a)(1)</v>
      </c>
    </row>
    <row r="14" spans="1:3">
      <c r="A14" t="str">
        <v>&gt;$25,000</v>
      </c>
      <c r="B14" t="str">
        <v>Post Award Synopsis Required</v>
      </c>
      <c r="C14" t="str">
        <v>FAR 5.301(a)</v>
      </c>
    </row>
    <row r="15" spans="1:3">
      <c r="A15" t="str">
        <v>SAT &lt; $100M</v>
      </c>
      <c r="B15" t="str">
        <v>SCAT V &gt;SAT to &lt;$10M - 04/GS-13 in reqts chain
SCAT IV &gt;$10M to &lt;$100M - 06/GS-15 in reqts chain</v>
      </c>
      <c r="C15" t="str">
        <v>AFSC Delegations</v>
      </c>
    </row>
    <row r="16" spans="1:3">
      <c r="A16" t="str">
        <v>&gt;$750,000</v>
      </c>
      <c r="B16" t="str">
        <v>Subcontracting Plan Required</v>
      </c>
      <c r="C16" t="str">
        <v>FAR 19.702(a)(1)(i)</v>
      </c>
    </row>
    <row r="17" spans="1:3">
      <c r="A17" t="str">
        <v>SAT &lt; $50M</v>
      </c>
      <c r="B17" t="str">
        <v>Streamlined Acquisition Strategy Summary (SASS)
*Ask SDO for preference of documentation</v>
      </c>
      <c r="C17" t="str">
        <v>AFFARS 5307.104-92(b)(1)</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BV19"/>
  <sheetViews>
    <sheetView zoomScale="80" zoomScaleNormal="80" workbookViewId="0">
      <selection activeCell="B2" sqref="B2"/>
    </sheetView>
  </sheetViews>
  <sheetFormatPr defaultColWidth="8.703125" defaultRowHeight="14.35"/>
  <cols>
    <col min="1" max="22" width="25.64453125" style="3" customWidth="1"/>
    <col min="23" max="24" width="32.05859375" style="3" customWidth="1"/>
    <col min="25" max="26" width="56.703125" style="3" customWidth="1"/>
    <col min="27" max="28" width="25.64453125" style="3" customWidth="1"/>
    <col min="29" max="30" width="27.29296875" style="3" customWidth="1"/>
    <col min="31" max="32" width="57.17578125" style="3" customWidth="1"/>
    <col min="33" max="36" width="25.64453125" style="3" customWidth="1"/>
    <col min="37" max="37" width="38.3515625" style="3" bestFit="1" customWidth="1"/>
    <col min="38" max="38" width="38.3515625" style="3" customWidth="1"/>
    <col min="39" max="41" width="25.64453125" style="3" customWidth="1"/>
    <col min="42" max="42" width="19" style="3" customWidth="1"/>
    <col min="43" max="74" width="25.64453125" style="3" customWidth="1"/>
    <col min="75" max="16384" width="8.703125" style="3"/>
  </cols>
  <sheetData>
    <row r="1" spans="1:74" ht="92" customHeight="1">
      <c r="A1" s="2" t="s">
        <v>2</v>
      </c>
      <c r="B1" s="2"/>
      <c r="C1" s="2" t="s">
        <v>73</v>
      </c>
      <c r="D1" s="2"/>
      <c r="E1" s="2" t="s">
        <v>74</v>
      </c>
      <c r="F1" s="2"/>
      <c r="G1" s="2" t="s">
        <v>1374</v>
      </c>
      <c r="H1" s="2"/>
      <c r="I1" s="2" t="s">
        <v>75</v>
      </c>
      <c r="J1" s="2"/>
      <c r="K1" s="2" t="s">
        <v>3</v>
      </c>
      <c r="L1" s="2"/>
      <c r="M1" s="2" t="s">
        <v>4</v>
      </c>
      <c r="N1" s="2"/>
      <c r="O1" s="2" t="s">
        <v>5</v>
      </c>
      <c r="P1" s="2"/>
      <c r="Q1" s="2" t="s">
        <v>6</v>
      </c>
      <c r="R1" s="2"/>
      <c r="S1" s="2" t="s">
        <v>7</v>
      </c>
      <c r="T1" s="2"/>
      <c r="U1" s="2" t="s">
        <v>8</v>
      </c>
      <c r="V1" s="2"/>
      <c r="W1" s="2" t="s">
        <v>9</v>
      </c>
      <c r="X1" s="2"/>
      <c r="Y1" s="2" t="s">
        <v>10</v>
      </c>
      <c r="Z1" s="2"/>
      <c r="AA1" s="2" t="s">
        <v>11</v>
      </c>
      <c r="AB1" s="2"/>
      <c r="AC1" s="2" t="s">
        <v>12</v>
      </c>
      <c r="AD1" s="2"/>
      <c r="AE1" s="2" t="s">
        <v>13</v>
      </c>
      <c r="AF1" s="2"/>
      <c r="AG1" s="2" t="s">
        <v>14</v>
      </c>
      <c r="AH1" s="2"/>
      <c r="AI1" s="2" t="s">
        <v>15</v>
      </c>
      <c r="AJ1" s="2"/>
      <c r="AK1" s="2" t="s">
        <v>17</v>
      </c>
      <c r="AL1" s="2"/>
      <c r="AM1" s="2" t="s">
        <v>18</v>
      </c>
      <c r="AO1" s="2" t="s">
        <v>16</v>
      </c>
      <c r="AP1" s="2"/>
      <c r="AQ1" s="3" t="s">
        <v>61</v>
      </c>
      <c r="AR1" s="2"/>
      <c r="AS1" s="3" t="s">
        <v>62</v>
      </c>
      <c r="AT1" s="2"/>
      <c r="AU1" s="3" t="s">
        <v>63</v>
      </c>
      <c r="AV1" s="2"/>
      <c r="AW1" s="3" t="s">
        <v>64</v>
      </c>
      <c r="AX1" s="2"/>
      <c r="AY1" s="3" t="s">
        <v>65</v>
      </c>
      <c r="AZ1" s="2"/>
      <c r="BA1" s="3" t="s">
        <v>66</v>
      </c>
      <c r="BB1" s="2"/>
      <c r="BC1" s="3" t="s">
        <v>113</v>
      </c>
      <c r="BD1" s="2"/>
      <c r="BE1" s="3" t="s">
        <v>114</v>
      </c>
      <c r="BF1" s="2"/>
      <c r="BG1" s="3" t="s">
        <v>115</v>
      </c>
      <c r="BH1" s="2"/>
      <c r="BI1" s="3" t="s">
        <v>111</v>
      </c>
      <c r="BJ1" s="2"/>
      <c r="BK1" s="3" t="s">
        <v>112</v>
      </c>
      <c r="BL1" s="2"/>
      <c r="BM1" s="3" t="s">
        <v>1</v>
      </c>
      <c r="BN1" s="2"/>
      <c r="BO1" s="3" t="s">
        <v>116</v>
      </c>
      <c r="BP1" s="2"/>
      <c r="BQ1" s="3" t="s">
        <v>117</v>
      </c>
      <c r="BR1" s="2"/>
      <c r="BS1" s="3" t="s">
        <v>118</v>
      </c>
      <c r="BT1" s="2"/>
      <c r="BU1" s="3" t="s">
        <v>67</v>
      </c>
      <c r="BV1" s="2"/>
    </row>
    <row r="2" spans="1:74" ht="143.35">
      <c r="A2" s="3" t="s">
        <v>19</v>
      </c>
      <c r="B2" s="3" t="s">
        <v>1363</v>
      </c>
      <c r="C2" s="3" t="s">
        <v>23</v>
      </c>
      <c r="D2" s="3" t="s">
        <v>1358</v>
      </c>
      <c r="E2" s="3" t="s">
        <v>25</v>
      </c>
      <c r="F2" s="3" t="s">
        <v>1360</v>
      </c>
      <c r="G2" s="3" t="s">
        <v>27</v>
      </c>
      <c r="H2" s="3" t="s">
        <v>1362</v>
      </c>
      <c r="I2" s="3" t="s">
        <v>29</v>
      </c>
      <c r="J2" s="3" t="s">
        <v>81</v>
      </c>
      <c r="K2" s="3" t="s">
        <v>32</v>
      </c>
      <c r="M2" s="3" t="s">
        <v>25</v>
      </c>
      <c r="N2" s="3" t="s">
        <v>1184</v>
      </c>
      <c r="O2" s="3" t="s">
        <v>25</v>
      </c>
      <c r="P2" s="3" t="s">
        <v>1183</v>
      </c>
      <c r="Q2" s="3" t="s">
        <v>25</v>
      </c>
      <c r="R2" s="3" t="s">
        <v>83</v>
      </c>
      <c r="S2" s="3" t="s">
        <v>25</v>
      </c>
      <c r="T2" s="3" t="s">
        <v>84</v>
      </c>
      <c r="U2" s="3" t="s">
        <v>34</v>
      </c>
      <c r="V2" s="3" t="s">
        <v>1377</v>
      </c>
      <c r="W2" s="3" t="s">
        <v>36</v>
      </c>
      <c r="X2" s="3" t="s">
        <v>85</v>
      </c>
      <c r="Y2" s="3" t="s">
        <v>40</v>
      </c>
      <c r="Z2" s="3" t="s">
        <v>87</v>
      </c>
      <c r="AA2" s="3" t="s">
        <v>1186</v>
      </c>
      <c r="AC2" s="3" t="s">
        <v>53</v>
      </c>
      <c r="AD2" s="3" t="s">
        <v>92</v>
      </c>
      <c r="AE2" s="3" t="s">
        <v>40</v>
      </c>
      <c r="AF2" s="3" t="s">
        <v>87</v>
      </c>
      <c r="AG2" s="3" t="s">
        <v>25</v>
      </c>
      <c r="AH2" s="3" t="s">
        <v>102</v>
      </c>
      <c r="AI2" s="3" t="s">
        <v>70</v>
      </c>
      <c r="AK2" s="3" t="s">
        <v>25</v>
      </c>
      <c r="AL2" s="3" t="s">
        <v>128</v>
      </c>
      <c r="AM2" s="3" t="s">
        <v>25</v>
      </c>
      <c r="AN2" s="3" t="s">
        <v>130</v>
      </c>
      <c r="AQ2" s="3" t="s">
        <v>25</v>
      </c>
      <c r="AR2" s="3" t="s">
        <v>105</v>
      </c>
      <c r="AS2" s="3" t="s">
        <v>25</v>
      </c>
      <c r="AT2" s="3" t="s">
        <v>106</v>
      </c>
      <c r="AU2" s="3" t="s">
        <v>25</v>
      </c>
      <c r="AV2" s="3" t="s">
        <v>107</v>
      </c>
      <c r="AW2" s="3" t="s">
        <v>25</v>
      </c>
      <c r="AX2" s="3" t="s">
        <v>108</v>
      </c>
      <c r="AY2" s="3" t="s">
        <v>25</v>
      </c>
      <c r="AZ2" s="3" t="s">
        <v>109</v>
      </c>
      <c r="BA2" s="3" t="s">
        <v>25</v>
      </c>
      <c r="BB2" s="3" t="s">
        <v>110</v>
      </c>
      <c r="BC2" s="3" t="s">
        <v>25</v>
      </c>
      <c r="BD2" s="3" t="s">
        <v>119</v>
      </c>
      <c r="BE2" s="3" t="s">
        <v>25</v>
      </c>
      <c r="BF2" s="3" t="s">
        <v>120</v>
      </c>
      <c r="BG2" s="3" t="s">
        <v>25</v>
      </c>
      <c r="BI2" s="3" t="s">
        <v>25</v>
      </c>
      <c r="BJ2" s="3" t="s">
        <v>121</v>
      </c>
      <c r="BK2" s="3" t="s">
        <v>25</v>
      </c>
      <c r="BL2" s="3" t="s">
        <v>122</v>
      </c>
      <c r="BM2" s="3" t="s">
        <v>25</v>
      </c>
      <c r="BN2" s="3" t="s">
        <v>123</v>
      </c>
      <c r="BO2" s="3" t="s">
        <v>25</v>
      </c>
      <c r="BP2" s="3" t="s">
        <v>124</v>
      </c>
      <c r="BQ2" s="3" t="s">
        <v>25</v>
      </c>
      <c r="BR2" s="3" t="s">
        <v>125</v>
      </c>
      <c r="BS2" s="3" t="s">
        <v>25</v>
      </c>
      <c r="BT2" s="3" t="s">
        <v>126</v>
      </c>
      <c r="BU2" s="3" t="s">
        <v>25</v>
      </c>
      <c r="BV2" s="3" t="s">
        <v>127</v>
      </c>
    </row>
    <row r="3" spans="1:74" ht="71.7">
      <c r="A3" s="3" t="s">
        <v>20</v>
      </c>
      <c r="B3" s="3" t="s">
        <v>1364</v>
      </c>
      <c r="C3" s="3" t="s">
        <v>24</v>
      </c>
      <c r="D3" s="3" t="s">
        <v>1359</v>
      </c>
      <c r="E3" s="3" t="s">
        <v>26</v>
      </c>
      <c r="F3" s="3" t="s">
        <v>1361</v>
      </c>
      <c r="G3" s="3" t="s">
        <v>28</v>
      </c>
      <c r="H3" s="3" t="s">
        <v>80</v>
      </c>
      <c r="I3" s="3" t="s">
        <v>30</v>
      </c>
      <c r="J3" s="3" t="s">
        <v>81</v>
      </c>
      <c r="K3" s="3" t="s">
        <v>33</v>
      </c>
      <c r="M3" s="3" t="s">
        <v>26</v>
      </c>
      <c r="N3" s="3" t="s">
        <v>82</v>
      </c>
      <c r="O3" s="3" t="s">
        <v>26</v>
      </c>
      <c r="P3" s="3" t="s">
        <v>82</v>
      </c>
      <c r="Q3" s="3" t="s">
        <v>26</v>
      </c>
      <c r="R3" s="3" t="s">
        <v>1185</v>
      </c>
      <c r="S3" s="3" t="s">
        <v>26</v>
      </c>
      <c r="U3" s="3" t="s">
        <v>35</v>
      </c>
      <c r="V3" s="3" t="s">
        <v>1378</v>
      </c>
      <c r="W3" s="3" t="s">
        <v>37</v>
      </c>
      <c r="X3" s="3" t="s">
        <v>86</v>
      </c>
      <c r="Y3" s="3" t="s">
        <v>41</v>
      </c>
      <c r="Z3" s="3" t="s">
        <v>88</v>
      </c>
      <c r="AA3" s="3" t="s">
        <v>46</v>
      </c>
      <c r="AB3" s="3" t="s">
        <v>90</v>
      </c>
      <c r="AC3" s="3" t="s">
        <v>54</v>
      </c>
      <c r="AD3" s="3" t="s">
        <v>93</v>
      </c>
      <c r="AE3" s="3" t="s">
        <v>41</v>
      </c>
      <c r="AF3" s="3" t="s">
        <v>88</v>
      </c>
      <c r="AG3" s="3" t="s">
        <v>26</v>
      </c>
      <c r="AH3" s="3" t="s">
        <v>103</v>
      </c>
      <c r="AI3" s="3" t="s">
        <v>71</v>
      </c>
      <c r="AJ3" s="3" t="s">
        <v>104</v>
      </c>
      <c r="AK3" s="3" t="s">
        <v>26</v>
      </c>
      <c r="AL3" s="3" t="s">
        <v>129</v>
      </c>
      <c r="AM3" s="3" t="s">
        <v>26</v>
      </c>
      <c r="AQ3" s="3" t="s">
        <v>26</v>
      </c>
      <c r="AS3" s="3" t="s">
        <v>26</v>
      </c>
      <c r="AU3" s="3" t="s">
        <v>26</v>
      </c>
      <c r="AW3" s="3" t="s">
        <v>26</v>
      </c>
      <c r="AY3" s="3" t="s">
        <v>26</v>
      </c>
      <c r="BA3" s="3" t="s">
        <v>26</v>
      </c>
      <c r="BC3" s="3" t="s">
        <v>26</v>
      </c>
      <c r="BE3" s="3" t="s">
        <v>26</v>
      </c>
      <c r="BG3" s="3" t="s">
        <v>26</v>
      </c>
      <c r="BI3" s="3" t="s">
        <v>26</v>
      </c>
      <c r="BK3" s="3" t="s">
        <v>26</v>
      </c>
      <c r="BM3" s="3" t="s">
        <v>26</v>
      </c>
      <c r="BO3" s="3" t="s">
        <v>26</v>
      </c>
      <c r="BQ3" s="3" t="s">
        <v>26</v>
      </c>
      <c r="BS3" s="3" t="s">
        <v>26</v>
      </c>
      <c r="BU3" s="3" t="s">
        <v>26</v>
      </c>
    </row>
    <row r="4" spans="1:74" ht="71.7">
      <c r="A4" s="3" t="s">
        <v>21</v>
      </c>
      <c r="B4" s="3" t="s">
        <v>1365</v>
      </c>
      <c r="G4" s="3" t="s">
        <v>1186</v>
      </c>
      <c r="I4" s="3" t="s">
        <v>31</v>
      </c>
      <c r="J4" s="3" t="s">
        <v>81</v>
      </c>
      <c r="W4" s="3" t="s">
        <v>39</v>
      </c>
      <c r="Y4" s="3" t="s">
        <v>42</v>
      </c>
      <c r="AA4" s="3" t="s">
        <v>47</v>
      </c>
      <c r="AB4" s="3" t="s">
        <v>91</v>
      </c>
      <c r="AC4" s="3" t="s">
        <v>55</v>
      </c>
      <c r="AD4" s="3" t="s">
        <v>94</v>
      </c>
      <c r="AE4" s="3" t="s">
        <v>42</v>
      </c>
      <c r="AI4" s="3" t="s">
        <v>68</v>
      </c>
    </row>
    <row r="5" spans="1:74" ht="57.35">
      <c r="A5" s="3" t="s">
        <v>22</v>
      </c>
      <c r="B5" s="3" t="s">
        <v>1366</v>
      </c>
      <c r="I5" s="3" t="s">
        <v>1186</v>
      </c>
      <c r="W5" s="3" t="s">
        <v>38</v>
      </c>
      <c r="Y5" s="3" t="s">
        <v>43</v>
      </c>
      <c r="AA5" s="3" t="s">
        <v>48</v>
      </c>
      <c r="AB5" s="3" t="s">
        <v>91</v>
      </c>
      <c r="AC5" s="3" t="s">
        <v>56</v>
      </c>
      <c r="AD5" s="3" t="s">
        <v>95</v>
      </c>
      <c r="AE5" s="3" t="s">
        <v>43</v>
      </c>
      <c r="AI5" s="3" t="s">
        <v>69</v>
      </c>
    </row>
    <row r="6" spans="1:74" ht="30" customHeight="1">
      <c r="Y6" s="3" t="s">
        <v>44</v>
      </c>
      <c r="AA6" s="3" t="s">
        <v>49</v>
      </c>
      <c r="AB6" s="3" t="s">
        <v>91</v>
      </c>
      <c r="AC6" s="3" t="s">
        <v>57</v>
      </c>
      <c r="AE6" s="3" t="s">
        <v>44</v>
      </c>
      <c r="AI6" s="3" t="s">
        <v>72</v>
      </c>
    </row>
    <row r="7" spans="1:74" customFormat="1" ht="30" customHeight="1">
      <c r="F7" s="3"/>
      <c r="G7" s="3"/>
      <c r="I7" s="3"/>
      <c r="Y7" t="s">
        <v>45</v>
      </c>
      <c r="Z7" t="s">
        <v>89</v>
      </c>
      <c r="AA7" t="s">
        <v>50</v>
      </c>
      <c r="AB7" t="s">
        <v>91</v>
      </c>
      <c r="AC7" t="s">
        <v>58</v>
      </c>
      <c r="AD7" t="s">
        <v>96</v>
      </c>
      <c r="AE7" t="s">
        <v>26</v>
      </c>
      <c r="AF7" t="s">
        <v>89</v>
      </c>
    </row>
    <row r="8" spans="1:74" customFormat="1" ht="30" customHeight="1">
      <c r="F8" s="3"/>
      <c r="G8" s="3"/>
      <c r="I8" s="3"/>
      <c r="AA8" t="s">
        <v>51</v>
      </c>
      <c r="AB8" t="s">
        <v>91</v>
      </c>
      <c r="AC8" t="s">
        <v>59</v>
      </c>
      <c r="AD8" t="s">
        <v>98</v>
      </c>
    </row>
    <row r="9" spans="1:74" customFormat="1" ht="30" customHeight="1">
      <c r="G9" s="3"/>
      <c r="I9" s="3"/>
      <c r="AA9" t="s">
        <v>52</v>
      </c>
      <c r="AB9" t="s">
        <v>91</v>
      </c>
      <c r="AC9" t="s">
        <v>60</v>
      </c>
      <c r="AD9" t="s">
        <v>101</v>
      </c>
    </row>
    <row r="10" spans="1:74" customFormat="1" ht="30" customHeight="1">
      <c r="I10" s="3"/>
      <c r="AC10" t="s">
        <v>99</v>
      </c>
      <c r="AD10" t="s">
        <v>97</v>
      </c>
    </row>
    <row r="11" spans="1:74" customFormat="1" ht="30" customHeight="1">
      <c r="AC11" t="s">
        <v>100</v>
      </c>
      <c r="AD11" t="s">
        <v>97</v>
      </c>
    </row>
    <row r="12" spans="1:74" customFormat="1" ht="30" customHeight="1"/>
    <row r="13" spans="1:74" customFormat="1" ht="30" customHeight="1"/>
    <row r="14" spans="1:74" customFormat="1" ht="30" customHeight="1"/>
    <row r="15" spans="1:74" customFormat="1" ht="30" customHeight="1"/>
    <row r="16" spans="1:74" customFormat="1" ht="30" customHeight="1"/>
    <row r="17" customFormat="1" ht="30" customHeight="1"/>
    <row r="18" customFormat="1" ht="30" customHeight="1"/>
    <row r="19" ht="30"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A5366-1903-44E8-83D6-E138B98E694B}">
  <sheetPr codeName="Sheet6"/>
  <dimension ref="A1:BV19"/>
  <sheetViews>
    <sheetView zoomScale="80" zoomScaleNormal="80" workbookViewId="0">
      <selection activeCell="B2" sqref="B2"/>
    </sheetView>
  </sheetViews>
  <sheetFormatPr defaultColWidth="8.703125" defaultRowHeight="14.35"/>
  <cols>
    <col min="1" max="22" width="25.64453125" style="3" customWidth="1"/>
    <col min="23" max="24" width="32.05859375" style="3" customWidth="1"/>
    <col min="25" max="26" width="56.703125" style="3" customWidth="1"/>
    <col min="27" max="28" width="25.64453125" style="3" customWidth="1"/>
    <col min="29" max="30" width="27.29296875" style="3" customWidth="1"/>
    <col min="31" max="32" width="57.17578125" style="3" customWidth="1"/>
    <col min="33" max="36" width="25.64453125" style="3" customWidth="1"/>
    <col min="37" max="37" width="38.3515625" style="3" bestFit="1" customWidth="1"/>
    <col min="38" max="38" width="38.3515625" style="3" customWidth="1"/>
    <col min="39" max="41" width="25.64453125" style="3" customWidth="1"/>
    <col min="42" max="42" width="19" style="3" customWidth="1"/>
    <col min="43" max="74" width="25.64453125" style="3" customWidth="1"/>
    <col min="75" max="16384" width="8.703125" style="3"/>
  </cols>
  <sheetData>
    <row r="1" spans="1:74" ht="92" customHeight="1">
      <c r="A1" s="2" t="s">
        <v>2</v>
      </c>
      <c r="B1" s="2"/>
      <c r="C1" s="2" t="s">
        <v>73</v>
      </c>
      <c r="D1" s="2"/>
      <c r="E1" s="2" t="s">
        <v>74</v>
      </c>
      <c r="F1" s="2"/>
      <c r="G1" s="2" t="s">
        <v>1374</v>
      </c>
      <c r="H1" s="2"/>
      <c r="I1" s="2" t="s">
        <v>75</v>
      </c>
      <c r="J1" s="2"/>
      <c r="K1" s="2" t="s">
        <v>3</v>
      </c>
      <c r="L1" s="2"/>
      <c r="M1" s="2" t="s">
        <v>4</v>
      </c>
      <c r="N1" s="2"/>
      <c r="O1" s="2" t="s">
        <v>5</v>
      </c>
      <c r="P1" s="2"/>
      <c r="Q1" s="2" t="s">
        <v>6</v>
      </c>
      <c r="R1" s="2"/>
      <c r="S1" s="2" t="s">
        <v>7</v>
      </c>
      <c r="T1" s="2"/>
      <c r="U1" s="2" t="s">
        <v>8</v>
      </c>
      <c r="V1" s="2"/>
      <c r="W1" s="2" t="s">
        <v>9</v>
      </c>
      <c r="X1" s="2"/>
      <c r="Y1" s="2" t="s">
        <v>10</v>
      </c>
      <c r="Z1" s="2"/>
      <c r="AA1" s="2" t="s">
        <v>11</v>
      </c>
      <c r="AB1" s="2"/>
      <c r="AC1" s="2" t="s">
        <v>12</v>
      </c>
      <c r="AD1" s="2"/>
      <c r="AE1" s="2" t="s">
        <v>13</v>
      </c>
      <c r="AF1" s="2"/>
      <c r="AG1" s="2" t="s">
        <v>14</v>
      </c>
      <c r="AH1" s="2"/>
      <c r="AI1" s="2" t="s">
        <v>15</v>
      </c>
      <c r="AJ1" s="2"/>
      <c r="AK1" s="2" t="s">
        <v>17</v>
      </c>
      <c r="AL1" s="2"/>
      <c r="AM1" s="2" t="s">
        <v>18</v>
      </c>
      <c r="AO1" s="2" t="s">
        <v>16</v>
      </c>
      <c r="AP1" s="2"/>
      <c r="AQ1" s="3" t="s">
        <v>61</v>
      </c>
      <c r="AR1" s="2"/>
      <c r="AS1" s="3" t="s">
        <v>62</v>
      </c>
      <c r="AT1" s="2"/>
      <c r="AU1" s="3" t="s">
        <v>63</v>
      </c>
      <c r="AV1" s="2"/>
      <c r="AW1" s="3" t="s">
        <v>64</v>
      </c>
      <c r="AX1" s="2"/>
      <c r="AY1" s="3" t="s">
        <v>65</v>
      </c>
      <c r="AZ1" s="2"/>
      <c r="BA1" s="3" t="s">
        <v>66</v>
      </c>
      <c r="BB1" s="2"/>
      <c r="BC1" s="3" t="s">
        <v>113</v>
      </c>
      <c r="BD1" s="2"/>
      <c r="BE1" s="3" t="s">
        <v>114</v>
      </c>
      <c r="BF1" s="2"/>
      <c r="BG1" s="3" t="s">
        <v>115</v>
      </c>
      <c r="BH1" s="2"/>
      <c r="BI1" s="3" t="s">
        <v>111</v>
      </c>
      <c r="BJ1" s="2"/>
      <c r="BK1" s="3" t="s">
        <v>112</v>
      </c>
      <c r="BL1" s="2"/>
      <c r="BM1" s="3" t="s">
        <v>1</v>
      </c>
      <c r="BN1" s="2"/>
      <c r="BO1" s="3" t="s">
        <v>116</v>
      </c>
      <c r="BP1" s="2"/>
      <c r="BQ1" s="3" t="s">
        <v>117</v>
      </c>
      <c r="BR1" s="2"/>
      <c r="BS1" s="3" t="s">
        <v>118</v>
      </c>
      <c r="BT1" s="2"/>
      <c r="BU1" s="3" t="s">
        <v>67</v>
      </c>
      <c r="BV1" s="2"/>
    </row>
    <row r="2" spans="1:74" ht="28.7">
      <c r="A2" t="s">
        <v>19</v>
      </c>
      <c r="B2" s="3" t="s">
        <v>1367</v>
      </c>
      <c r="C2" t="s">
        <v>23</v>
      </c>
      <c r="D2" s="3" t="s">
        <v>1371</v>
      </c>
      <c r="E2" t="s">
        <v>25</v>
      </c>
      <c r="F2" s="3" t="s">
        <v>1373</v>
      </c>
      <c r="G2" s="3" t="s">
        <v>27</v>
      </c>
      <c r="H2" t="s">
        <v>1375</v>
      </c>
      <c r="I2" s="3" t="s">
        <v>29</v>
      </c>
      <c r="J2" s="3" t="s">
        <v>81</v>
      </c>
      <c r="K2" s="3" t="s">
        <v>32</v>
      </c>
      <c r="M2" s="3" t="s">
        <v>25</v>
      </c>
      <c r="O2" s="3" t="s">
        <v>25</v>
      </c>
      <c r="Q2" s="3" t="s">
        <v>25</v>
      </c>
      <c r="S2" s="3" t="s">
        <v>25</v>
      </c>
      <c r="U2" s="3" t="s">
        <v>34</v>
      </c>
      <c r="W2" s="3" t="s">
        <v>36</v>
      </c>
      <c r="Y2" s="3" t="s">
        <v>40</v>
      </c>
      <c r="AA2" s="3" t="s">
        <v>1186</v>
      </c>
      <c r="AC2" s="3" t="s">
        <v>53</v>
      </c>
      <c r="AE2" s="3" t="s">
        <v>40</v>
      </c>
      <c r="AG2" s="3" t="s">
        <v>25</v>
      </c>
      <c r="AI2" s="3" t="s">
        <v>70</v>
      </c>
      <c r="AK2" s="3" t="s">
        <v>25</v>
      </c>
      <c r="AM2" s="3" t="s">
        <v>25</v>
      </c>
      <c r="AQ2" s="3" t="s">
        <v>25</v>
      </c>
      <c r="AS2" s="3" t="s">
        <v>25</v>
      </c>
      <c r="AU2" s="3" t="s">
        <v>25</v>
      </c>
      <c r="AW2" s="3" t="s">
        <v>25</v>
      </c>
      <c r="AY2" s="3" t="s">
        <v>25</v>
      </c>
      <c r="BA2" s="3" t="s">
        <v>25</v>
      </c>
      <c r="BC2" s="3" t="s">
        <v>25</v>
      </c>
      <c r="BE2" s="3" t="s">
        <v>25</v>
      </c>
      <c r="BG2" s="3" t="s">
        <v>25</v>
      </c>
      <c r="BI2" s="3" t="s">
        <v>25</v>
      </c>
      <c r="BK2" s="3" t="s">
        <v>25</v>
      </c>
      <c r="BM2" s="3" t="s">
        <v>25</v>
      </c>
      <c r="BO2" s="3" t="s">
        <v>25</v>
      </c>
      <c r="BQ2" s="3" t="s">
        <v>25</v>
      </c>
      <c r="BS2" s="3" t="s">
        <v>25</v>
      </c>
      <c r="BU2" s="3" t="s">
        <v>25</v>
      </c>
    </row>
    <row r="3" spans="1:74" ht="28.7">
      <c r="A3" t="s">
        <v>20</v>
      </c>
      <c r="B3" s="3" t="s">
        <v>1368</v>
      </c>
      <c r="C3" t="s">
        <v>24</v>
      </c>
      <c r="D3" s="3" t="s">
        <v>1372</v>
      </c>
      <c r="E3" t="s">
        <v>26</v>
      </c>
      <c r="F3" s="3" t="s">
        <v>1373</v>
      </c>
      <c r="G3" s="3" t="s">
        <v>28</v>
      </c>
      <c r="H3" t="s">
        <v>1376</v>
      </c>
      <c r="I3" s="3" t="s">
        <v>30</v>
      </c>
      <c r="J3" s="3" t="s">
        <v>81</v>
      </c>
      <c r="K3" s="3" t="s">
        <v>33</v>
      </c>
      <c r="M3" s="3" t="s">
        <v>26</v>
      </c>
      <c r="O3" s="3" t="s">
        <v>26</v>
      </c>
      <c r="Q3" s="3" t="s">
        <v>26</v>
      </c>
      <c r="S3" s="3" t="s">
        <v>26</v>
      </c>
      <c r="U3" s="3" t="s">
        <v>35</v>
      </c>
      <c r="W3" s="3" t="s">
        <v>37</v>
      </c>
      <c r="Y3" s="3" t="s">
        <v>41</v>
      </c>
      <c r="AA3" s="3" t="s">
        <v>46</v>
      </c>
      <c r="AC3" s="3" t="s">
        <v>54</v>
      </c>
      <c r="AE3" s="3" t="s">
        <v>41</v>
      </c>
      <c r="AG3" s="3" t="s">
        <v>26</v>
      </c>
      <c r="AI3" s="3" t="s">
        <v>71</v>
      </c>
      <c r="AK3" s="3" t="s">
        <v>26</v>
      </c>
      <c r="AM3" s="3" t="s">
        <v>26</v>
      </c>
      <c r="AQ3" s="3" t="s">
        <v>26</v>
      </c>
      <c r="AS3" s="3" t="s">
        <v>26</v>
      </c>
      <c r="AU3" s="3" t="s">
        <v>26</v>
      </c>
      <c r="AW3" s="3" t="s">
        <v>26</v>
      </c>
      <c r="AY3" s="3" t="s">
        <v>26</v>
      </c>
      <c r="BA3" s="3" t="s">
        <v>26</v>
      </c>
      <c r="BC3" s="3" t="s">
        <v>26</v>
      </c>
      <c r="BE3" s="3" t="s">
        <v>26</v>
      </c>
      <c r="BG3" s="3" t="s">
        <v>26</v>
      </c>
      <c r="BI3" s="3" t="s">
        <v>26</v>
      </c>
      <c r="BK3" s="3" t="s">
        <v>26</v>
      </c>
      <c r="BM3" s="3" t="s">
        <v>26</v>
      </c>
      <c r="BO3" s="3" t="s">
        <v>26</v>
      </c>
      <c r="BQ3" s="3" t="s">
        <v>26</v>
      </c>
      <c r="BS3" s="3" t="s">
        <v>26</v>
      </c>
      <c r="BU3" s="3" t="s">
        <v>26</v>
      </c>
    </row>
    <row r="4" spans="1:74" ht="28.7">
      <c r="A4" t="s">
        <v>21</v>
      </c>
      <c r="B4" s="3" t="s">
        <v>1369</v>
      </c>
      <c r="C4"/>
      <c r="E4"/>
      <c r="F4"/>
      <c r="G4" s="3" t="s">
        <v>1186</v>
      </c>
      <c r="H4"/>
      <c r="I4" s="3" t="s">
        <v>31</v>
      </c>
      <c r="J4" s="3" t="s">
        <v>81</v>
      </c>
      <c r="W4" s="3" t="s">
        <v>39</v>
      </c>
      <c r="Y4" s="3" t="s">
        <v>42</v>
      </c>
      <c r="AA4" s="3" t="s">
        <v>47</v>
      </c>
      <c r="AC4" s="3" t="s">
        <v>55</v>
      </c>
      <c r="AE4" s="3" t="s">
        <v>42</v>
      </c>
      <c r="AI4" s="3" t="s">
        <v>68</v>
      </c>
    </row>
    <row r="5" spans="1:74" ht="43">
      <c r="A5" t="s">
        <v>22</v>
      </c>
      <c r="B5" s="3" t="s">
        <v>1370</v>
      </c>
      <c r="C5"/>
      <c r="D5"/>
      <c r="E5"/>
      <c r="F5"/>
      <c r="G5"/>
      <c r="H5"/>
      <c r="I5" s="3" t="s">
        <v>1186</v>
      </c>
      <c r="W5" s="3" t="s">
        <v>38</v>
      </c>
      <c r="Y5" s="3" t="s">
        <v>43</v>
      </c>
      <c r="AA5" s="3" t="s">
        <v>48</v>
      </c>
      <c r="AC5" s="3" t="s">
        <v>56</v>
      </c>
      <c r="AE5" s="3" t="s">
        <v>43</v>
      </c>
      <c r="AI5" s="3" t="s">
        <v>69</v>
      </c>
    </row>
    <row r="6" spans="1:74" ht="30" customHeight="1">
      <c r="Y6" s="3" t="s">
        <v>44</v>
      </c>
      <c r="AA6" s="3" t="s">
        <v>49</v>
      </c>
      <c r="AC6" s="3" t="s">
        <v>57</v>
      </c>
      <c r="AE6" s="3" t="s">
        <v>44</v>
      </c>
      <c r="AI6" s="3" t="s">
        <v>72</v>
      </c>
    </row>
    <row r="7" spans="1:74" customFormat="1" ht="30" customHeight="1">
      <c r="F7" s="3"/>
      <c r="G7" s="3"/>
      <c r="I7" s="3"/>
      <c r="Y7" t="s">
        <v>45</v>
      </c>
      <c r="AA7" t="s">
        <v>50</v>
      </c>
      <c r="AC7" t="s">
        <v>58</v>
      </c>
      <c r="AE7" t="s">
        <v>26</v>
      </c>
    </row>
    <row r="8" spans="1:74" customFormat="1" ht="30" customHeight="1">
      <c r="F8" s="3"/>
      <c r="G8" s="3"/>
      <c r="I8" s="3"/>
      <c r="AA8" t="s">
        <v>51</v>
      </c>
      <c r="AC8" t="s">
        <v>59</v>
      </c>
    </row>
    <row r="9" spans="1:74" customFormat="1" ht="30" customHeight="1">
      <c r="G9" s="3"/>
      <c r="I9" s="3"/>
      <c r="AA9" t="s">
        <v>52</v>
      </c>
      <c r="AC9" t="s">
        <v>60</v>
      </c>
    </row>
    <row r="10" spans="1:74" customFormat="1" ht="30" customHeight="1">
      <c r="I10" s="3"/>
      <c r="AC10" t="s">
        <v>99</v>
      </c>
    </row>
    <row r="11" spans="1:74" customFormat="1" ht="30" customHeight="1">
      <c r="AC11" t="s">
        <v>100</v>
      </c>
    </row>
    <row r="12" spans="1:74" customFormat="1" ht="30" customHeight="1"/>
    <row r="13" spans="1:74" customFormat="1" ht="30" customHeight="1"/>
    <row r="14" spans="1:74" customFormat="1" ht="30" customHeight="1"/>
    <row r="15" spans="1:74" customFormat="1" ht="30" customHeight="1"/>
    <row r="16" spans="1:74" customFormat="1" ht="30" customHeight="1"/>
    <row r="17" customFormat="1" ht="30" customHeight="1"/>
    <row r="18" customFormat="1" ht="30" customHeight="1"/>
    <row r="19" ht="30"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D816F-EBAE-4EC4-9317-043DD46E17A3}">
  <sheetPr codeName="Sheet7"/>
  <dimension ref="A2:Y42"/>
  <sheetViews>
    <sheetView workbookViewId="0">
      <selection activeCell="B2" sqref="B2"/>
    </sheetView>
  </sheetViews>
  <sheetFormatPr defaultRowHeight="14.35"/>
  <cols>
    <col min="1" max="1" width="42.17578125" style="3" customWidth="1"/>
    <col min="2" max="2" width="26.703125" customWidth="1"/>
    <col min="3" max="3" width="95.64453125" customWidth="1"/>
    <col min="4" max="4" width="65.3515625" customWidth="1"/>
  </cols>
  <sheetData>
    <row r="2" spans="1:25">
      <c r="D2" t="e">
        <f>INDEX('Options Sheet'!D2, MATCH('Contract Action Questions'!B2,'Options Sheet'!C2, 0))</f>
        <v>#N/A</v>
      </c>
      <c r="E2" t="e">
        <f>INDEX('Options Sheet'!$B:$B, MATCH('Contract Action Questions'!C2,'Options Sheet'!B2, 0))</f>
        <v>#N/A</v>
      </c>
      <c r="F2" t="e">
        <f>INDEX('Options Sheet'!$B:$B, MATCH('Contract Action Questions'!D2,'Options Sheet'!C2, 0))</f>
        <v>#N/A</v>
      </c>
      <c r="G2" t="e">
        <f>INDEX('Options Sheet'!$B:$B, MATCH('Contract Action Questions'!E2,'Options Sheet'!D2, 0))</f>
        <v>#N/A</v>
      </c>
      <c r="H2" t="e">
        <f>INDEX('Options Sheet'!$B:$B, MATCH('Contract Action Questions'!F2,'Options Sheet'!E2, 0))</f>
        <v>#N/A</v>
      </c>
      <c r="I2" t="e">
        <f>INDEX('Options Sheet'!$B:$B, MATCH('Contract Action Questions'!G2,'Options Sheet'!F2, 0))</f>
        <v>#N/A</v>
      </c>
      <c r="J2" t="e">
        <f>INDEX('Options Sheet'!$B:$B, MATCH('Contract Action Questions'!H2,'Options Sheet'!G2, 0))</f>
        <v>#N/A</v>
      </c>
      <c r="K2" t="e">
        <f>INDEX('Options Sheet'!$B:$B, MATCH('Contract Action Questions'!I2,'Options Sheet'!H2, 0))</f>
        <v>#N/A</v>
      </c>
      <c r="L2" t="e">
        <f>INDEX('Options Sheet'!$B:$B, MATCH('Contract Action Questions'!J2,'Options Sheet'!I2, 0))</f>
        <v>#N/A</v>
      </c>
      <c r="M2" s="4" t="str">
        <f>IF('Contract Action Questions'!B2="Supply", 'Options Sheet'!AH2, IF([1]Input!C2="Service", "01AH, 02AC, etc.", IF([1]Input!C2="Construction", "01AN, 05DA, etc.", "06AB, 41AB, etc.")))</f>
        <v>12IB, 28AA, 28AB, 28AC, 28AD, 28AG, 28AH, 28AI, 28AJ, 28AK, 32AC, 33AE, 71BA, 71BB</v>
      </c>
    </row>
    <row r="3" spans="1:25" ht="28.7">
      <c r="A3" s="3" t="str">
        <f>'Contract Action Questions'!A2</f>
        <v>Is this a supply, service, construction, or research &amp; development (R&amp;D) requirement?</v>
      </c>
      <c r="B3" t="str">
        <f>'Contract Action Questions'!B2</f>
        <v>Supply</v>
      </c>
      <c r="C3" s="6" t="str">
        <f>IF(VLOOKUP('Contract Action Questions'!B2, 'Options Sheet'!A:B, 2, FALSE) = 0, "", VLOOKUP('Contract Action Questions'!B2, 'Options Sheet'!A:B, 2, FALSE))</f>
        <v>01AE, 01AF, 01AG, 01AI, 03AB, 05AB, 05BA, 05BE, 05BF, 05BM, 06AB, 06CA, 08EB, 08EI, 08EJ, 12BE, 12EB, 12IL, 12IM, 12IN, 27AA, 27AB, 62BG, 62FE, 62IG, 62IH</v>
      </c>
      <c r="E3" t="e">
        <f>VLOOKUP('Contract Action Questions'!$B2, 'Options Sheet'!B:C, 2, FALSE)</f>
        <v>#N/A</v>
      </c>
      <c r="F3" t="e">
        <f>VLOOKUP('Contract Action Questions'!$B2, 'Options Sheet'!C:D, 2, FALSE)</f>
        <v>#N/A</v>
      </c>
      <c r="G3" t="e">
        <f>VLOOKUP('Contract Action Questions'!$B2, 'Options Sheet'!D:E, 2, FALSE)</f>
        <v>#N/A</v>
      </c>
      <c r="H3" t="e">
        <f>VLOOKUP('Contract Action Questions'!$B2, 'Options Sheet'!E:F, 2, FALSE)</f>
        <v>#N/A</v>
      </c>
      <c r="I3" t="e">
        <f>VLOOKUP('Contract Action Questions'!$B2, 'Options Sheet'!F:G, 2, FALSE)</f>
        <v>#N/A</v>
      </c>
      <c r="J3" t="e">
        <f>VLOOKUP('Contract Action Questions'!$B2, 'Options Sheet'!G:H, 2, FALSE)</f>
        <v>#N/A</v>
      </c>
      <c r="K3" t="e">
        <f>VLOOKUP('Contract Action Questions'!$B2, 'Options Sheet'!H:I, 2, FALSE)</f>
        <v>#N/A</v>
      </c>
      <c r="L3" t="e">
        <f>VLOOKUP('Contract Action Questions'!J2, 'Options Sheet'!I2:J20, 2, FALSE)</f>
        <v>#N/A</v>
      </c>
      <c r="M3" t="e">
        <f>VLOOKUP('Contract Action Questions'!K2, 'Options Sheet'!J2:K20, 2, FALSE)</f>
        <v>#N/A</v>
      </c>
      <c r="N3" t="e">
        <f>VLOOKUP('Contract Action Questions'!L2, 'Options Sheet'!K2:L20, 2, FALSE)</f>
        <v>#N/A</v>
      </c>
      <c r="O3" t="e">
        <f>VLOOKUP('Contract Action Questions'!M2, 'Options Sheet'!L2:M20, 2, FALSE)</f>
        <v>#N/A</v>
      </c>
      <c r="P3" t="e">
        <f>VLOOKUP('Contract Action Questions'!N2, 'Options Sheet'!M2:N20, 2, FALSE)</f>
        <v>#N/A</v>
      </c>
      <c r="Q3" t="e">
        <f>VLOOKUP('Contract Action Questions'!O2, 'Options Sheet'!N2:O20, 2, FALSE)</f>
        <v>#N/A</v>
      </c>
      <c r="R3" t="e">
        <f>VLOOKUP('Contract Action Questions'!P2, 'Options Sheet'!O2:P20, 2, FALSE)</f>
        <v>#N/A</v>
      </c>
      <c r="S3" t="e">
        <f>VLOOKUP('Contract Action Questions'!Q2, 'Options Sheet'!P2:Q20, 2, FALSE)</f>
        <v>#N/A</v>
      </c>
      <c r="T3" t="e">
        <f>VLOOKUP('Contract Action Questions'!R2, 'Options Sheet'!Q2:R20, 2, FALSE)</f>
        <v>#N/A</v>
      </c>
      <c r="U3" t="e">
        <f>VLOOKUP('Contract Action Questions'!S2, 'Options Sheet'!R2:S20, 2, FALSE)</f>
        <v>#N/A</v>
      </c>
      <c r="V3" t="e">
        <f>VLOOKUP('Contract Action Questions'!T2, 'Options Sheet'!S2:T20, 2, FALSE)</f>
        <v>#N/A</v>
      </c>
      <c r="W3" t="e">
        <f>VLOOKUP('Contract Action Questions'!U2, 'Options Sheet'!T2:U20, 2, FALSE)</f>
        <v>#N/A</v>
      </c>
      <c r="X3" t="e">
        <f>VLOOKUP('Contract Action Questions'!V2, 'Options Sheet'!U2:V20, 2, FALSE)</f>
        <v>#N/A</v>
      </c>
      <c r="Y3" t="e">
        <f>VLOOKUP('Contract Action Questions'!W2, 'Options Sheet'!V2:W20, 2, FALSE)</f>
        <v>#N/A</v>
      </c>
    </row>
    <row r="4" spans="1:25" ht="28.7">
      <c r="A4" s="3" t="str">
        <f>'Contract Action Questions'!A3</f>
        <v>If Supply, is it a commercial or non-commercial item?</v>
      </c>
      <c r="B4" t="str">
        <f>'Contract Action Questions'!B3</f>
        <v>Non-Commercial</v>
      </c>
      <c r="C4" s="6" t="str">
        <f>IF(VLOOKUP('Contract Action Questions'!B3, 'Options Sheet'!C:D, 2, FALSE) = 0, "", VLOOKUP('Contract Action Questions'!B3, 'Options Sheet'!C:D, 2, FALSE))</f>
        <v>01AE, 01AF,  01AG, 01AR, 01CA, 03BC, 03BE, 08JA, 08JB, 12BB, 12IM, 12IN, 62BG, 62IH</v>
      </c>
    </row>
    <row r="5" spans="1:25" ht="28.7">
      <c r="A5" s="3" t="str">
        <f>'Contract Action Questions'!A4</f>
        <v>If Service, is it for Advisory &amp; Assistance Services (A&amp;AS)?</v>
      </c>
      <c r="B5" t="str">
        <f>'Contract Action Questions'!B4</f>
        <v>Yes</v>
      </c>
      <c r="C5" s="6" t="str">
        <f>IF(VLOOKUP('Contract Action Questions'!B4, 'Options Sheet'!E:F, 2, FALSE) = 0, "", VLOOKUP('Contract Action Questions'!B4, 'Options Sheet'!E:F, 2, FALSE))</f>
        <v>01AH, 01AJ, 01AK, 01AL, 01AM, 02AC, 02BD, 02BO, 02BP, 08LC, 08LE, 08MA, 08MB, 08NA, 12IC, 62IC</v>
      </c>
    </row>
    <row r="6" spans="1:25" ht="28.7">
      <c r="A6" s="3" t="str">
        <f>'Contract Action Questions'!A5</f>
        <v>If Construction, is it a design-build or traditional construction project?</v>
      </c>
      <c r="B6" t="str">
        <f>'Contract Action Questions'!B5</f>
        <v>N/A</v>
      </c>
      <c r="C6" s="6" t="str">
        <f>IF(VLOOKUP('Contract Action Questions'!B5, 'Options Sheet'!G:H, 2, FALSE) = 0, "", VLOOKUP('Contract Action Questions'!B5, 'Options Sheet'!G:H, 2, FALSE))</f>
        <v/>
      </c>
    </row>
    <row r="7" spans="1:25" ht="28.7">
      <c r="A7" s="3" t="str">
        <f>'Contract Action Questions'!A6</f>
        <v>If Research, what is the research objective and phase?</v>
      </c>
      <c r="B7" t="str">
        <f>'Contract Action Questions'!B6</f>
        <v>N/A</v>
      </c>
      <c r="C7" s="6" t="str">
        <f>IF(VLOOKUP('Contract Action Questions'!B6, 'Options Sheet'!I:J, 2, FALSE) = 0, "", VLOOKUP('Contract Action Questions'!B6, 'Options Sheet'!I:J, 2, FALSE))</f>
        <v/>
      </c>
    </row>
    <row r="8" spans="1:25" ht="28.7">
      <c r="A8" s="3" t="str">
        <f>'Contract Action Questions'!A7</f>
        <v>What is the estimated dollar value of the acquisition, including all options?</v>
      </c>
      <c r="B8">
        <f>'Contract Action Questions'!B7</f>
        <v>1000000</v>
      </c>
      <c r="C8" s="6"/>
    </row>
    <row r="9" spans="1:25" ht="43">
      <c r="A9" s="3" t="str">
        <f>'Contract Action Questions'!A8</f>
        <v>Does it exceed the micro-purchase threshold?</v>
      </c>
      <c r="B9" t="str">
        <f>'Contract Action Questions'!B8</f>
        <v>Yes</v>
      </c>
      <c r="C9" s="6" t="str">
        <f>IF(VLOOKUP('Contract Action Questions'!B8, 'Options Sheet'!M:N, 2, FALSE) = 0, "", VLOOKUP('Contract Action Questions'!B8, 'Options Sheet'!M:N, 2, FALSE))</f>
        <v>01AO, 02AB, 02BA, 02BE, 02BI, 02BJ, 03AA, 04AJ, 05AA, 05AC, 06AB, 06AC, 06EA, 08BA, 08GA, 08HB, 08IB, 08JA, 08KD, 08KE, 08KF, 08NA, 08RI, 12LD, 12OC, 32AA, 33AA, 48AA, 50CA, 50CD, 50DB, 50EG, 50EM, 50FA, 50FB, 50FC, 50FD, 55AAA, 55AAB, 66AA, 71AE, 99AG</v>
      </c>
    </row>
    <row r="10" spans="1:25" ht="43">
      <c r="A10" s="3" t="str">
        <f>'Contract Action Questions'!A9</f>
        <v>Does it exceed the Simplified Acquisition Threshold (SAT)?</v>
      </c>
      <c r="B10" t="str">
        <f>'Contract Action Questions'!B9</f>
        <v>Yes</v>
      </c>
      <c r="C10" s="6" t="str">
        <f>IF(VLOOKUP('Contract Action Questions'!B9, 'Options Sheet'!O:P, 2, FALSE) = 0, "", VLOOKUP('Contract Action Questions'!B9, 'Options Sheet'!O:P, 2, FALSE))</f>
        <v>01AO, 02AB, 02BA, 02BE, 02BI, 02BJ, 03AA, 04AJ, 05AA, 05AC, 06AB, 06AC, 06EA, 08BA, 08GA, 08HB, 08IB, 08JA, 08KD, 08KE, 08KF, 08NA, 08RI, 12LD, 12OC, 32AA, 33AA, 48AA, 50CA, 50CD, 50DB, 50EG, 50EM, 50FA, 50FB, 50FC, 55AAA, 55AAB, 66AA, 71AE, 99AG</v>
      </c>
    </row>
    <row r="11" spans="1:25" ht="28.7">
      <c r="A11" s="3" t="str">
        <f>'Contract Action Questions'!A10</f>
        <v>Does it exceed the Truth in Negotiations Act (TINA) threshold?</v>
      </c>
      <c r="B11" t="str">
        <f>'Contract Action Questions'!B10</f>
        <v>No</v>
      </c>
      <c r="C11" t="str">
        <f>IF(VLOOKUP('Contract Action Questions'!B10, 'Options Sheet'!Q:R, 2, FALSE) = 0, "", VLOOKUP('Contract Action Questions'!B10, 'Options Sheet'!Q:R, 2, FALSE))</f>
        <v>50CA, 50CD, 50DB, 50EG, 50EM, 50FA, 50FB, 50FC, 50FD</v>
      </c>
    </row>
    <row r="12" spans="1:25">
      <c r="A12" s="3" t="str">
        <f>'Contract Action Questions'!A11</f>
        <v>Is this a major system acquisition?</v>
      </c>
      <c r="B12" t="str">
        <f>'Contract Action Questions'!B11</f>
        <v>No</v>
      </c>
      <c r="C12" s="6" t="str">
        <f>IF(VLOOKUP('Contract Action Questions'!B11, 'Options Sheet'!S:T, 2, FALSE) = 0, "", VLOOKUP('Contract Action Questions'!B11, 'Options Sheet'!S:T, 2, FALSE))</f>
        <v/>
      </c>
    </row>
    <row r="13" spans="1:25" ht="28.7">
      <c r="A13" s="3" t="str">
        <f>'Contract Action Questions'!A12</f>
        <v>Is this a competitive or non-competitive acquisition?</v>
      </c>
      <c r="B13" t="str">
        <f>'Contract Action Questions'!B12</f>
        <v>Non-Competitive</v>
      </c>
      <c r="C13" s="6" t="str">
        <f>IF(VLOOKUP('Contract Action Questions'!B12, 'Options Sheet'!U:V, 2, FALSE) = 0, "", VLOOKUP('Contract Action Questions'!B12, 'Options Sheet'!U:V, 2, FALSE))</f>
        <v>06AB, 06AC, 06AD, 06AE, 06AF, 06AG, 06AH, 06AI, 06AJ, 06AK, 06AM, 06AN, 06AO, 12AB</v>
      </c>
    </row>
    <row r="14" spans="1:25">
      <c r="A14" s="3" t="str">
        <f>'Contract Action Questions'!A13</f>
        <v>What type of solicitation will be used?</v>
      </c>
      <c r="B14" t="str">
        <f>'Contract Action Questions'!B13</f>
        <v>Negotiated RFP</v>
      </c>
      <c r="C14" s="6" t="str">
        <f>IF(VLOOKUP('Contract Action Questions'!B13, 'Options Sheet'!W:X, 2, FALSE) = 0, "", VLOOKUP('Contract Action Questions'!B13, 'Options Sheet'!W:X, 2, FALSE))</f>
        <v>05CB, 11AB, 16AD, 17AD, 55CA, 55CB, 55CC, 55CD, 55EA, 55FA</v>
      </c>
    </row>
    <row r="15" spans="1:25">
      <c r="A15" s="3" t="str">
        <f>'Contract Action Questions'!A14</f>
        <v>Are there any set-aside restrictions?</v>
      </c>
      <c r="B15" t="str">
        <f>'Contract Action Questions'!B14</f>
        <v>None</v>
      </c>
      <c r="C15" s="6" t="str">
        <f>IF(VLOOKUP('Contract Action Questions'!B14, 'Options Sheet'!Y:Z, 2, FALSE) = 0, "", VLOOKUP('Contract Action Questions'!B14, 'Options Sheet'!Y:Z, 2, FALSE))</f>
        <v>02BI, 02BJ, 06AA, 12MC, 17AE, 55DB</v>
      </c>
    </row>
    <row r="16" spans="1:25" ht="28.7">
      <c r="A16" s="3" t="str">
        <f>'Contract Action Questions'!A15</f>
        <v>What is the justification and authority for using other than full and open competition?</v>
      </c>
      <c r="B16" t="str">
        <f>'Contract Action Questions'!B15</f>
        <v>Only One Responsible Source</v>
      </c>
      <c r="C16" s="6" t="str">
        <f>IF(VLOOKUP('Contract Action Questions'!B15, 'Options Sheet'!AA:AB, 2, FALSE) = 0, "", VLOOKUP('Contract Action Questions'!B15, 'Options Sheet'!AA:AB, 2, FALSE))</f>
        <v>05BH, 06AB, 06AC, 06AD, 06AE, 06AF, 06AG, 06AH, 06AJ, 06AK, 06AM, 06AN, 06AO, 06CA, 12AB, 62AC</v>
      </c>
    </row>
    <row r="17" spans="1:3" ht="43">
      <c r="A17" s="3" t="str">
        <f>'Contract Action Questions'!A16</f>
        <v>Based on the requirement type, complexity, and competition, what is the most appropriate contract type?</v>
      </c>
      <c r="B17" t="str">
        <f>'Contract Action Questions'!B16</f>
        <v>Firm-Fixed-Price (FFP)</v>
      </c>
      <c r="C17" s="6" t="str">
        <f>IF(VLOOKUP('Contract Action Questions'!B16, 'Options Sheet'!AC:AD, 2, FALSE) = 0, "", VLOOKUP('Contract Action Questions'!B16, 'Options Sheet'!AC:AD, 2, FALSE))</f>
        <v>02BF, 08EC, 08EI, 08EJ, 71AE, 71AF</v>
      </c>
    </row>
    <row r="18" spans="1:3" ht="28.7">
      <c r="A18" s="3" t="str">
        <f>'Contract Action Questions'!A17</f>
        <v>Does the acquisition qualify for any socioeconomic programs?</v>
      </c>
      <c r="B18" t="str">
        <f>'Contract Action Questions'!B17</f>
        <v>No</v>
      </c>
      <c r="C18" s="6" t="str">
        <f>IF(VLOOKUP('Contract Action Questions'!B17, 'Options Sheet'!AE:AF, 2, FALSE) = 0, "", VLOOKUP('Contract Action Questions'!B17, 'Options Sheet'!AE:AF, 2, FALSE))</f>
        <v>02BI, 02BJ, 06AA, 12MC, 17AE, 55DB</v>
      </c>
    </row>
    <row r="19" spans="1:3">
      <c r="A19" s="3" t="str">
        <f>'Contract Action Questions'!A18</f>
        <v>Does the acquisition require a subcontracting plan?</v>
      </c>
      <c r="B19" t="str">
        <f>'Contract Action Questions'!B18</f>
        <v>Yes</v>
      </c>
      <c r="C19" s="6" t="str">
        <f>IF(VLOOKUP('Contract Action Questions'!B18, 'Options Sheet'!AG:AH, 2, FALSE) = 0, "", VLOOKUP('Contract Action Questions'!B18, 'Options Sheet'!AG:AH, 2, FALSE))</f>
        <v>12IB, 28AA, 28AB, 28AC, 28AD, 28AG, 28AH, 28AI, 28AJ, 28AK, 32AC, 33AE, 71BA, 71BB</v>
      </c>
    </row>
    <row r="20" spans="1:3" ht="28.7">
      <c r="A20" s="3" t="str">
        <f>'Contract Action Questions'!A19</f>
        <v>Will the contract involve any form of contract financing?</v>
      </c>
      <c r="B20" t="str">
        <f>'Contract Action Questions'!B19</f>
        <v>Yes, Standard Progress Payments</v>
      </c>
      <c r="C20" s="6" t="str">
        <f>IF(VLOOKUP('Contract Action Questions'!B19, 'Options Sheet'!AI:AJ, 2, FALSE) = 0, "", VLOOKUP('Contract Action Questions'!B19, 'Options Sheet'!AI:AJ, 2, FALSE))</f>
        <v/>
      </c>
    </row>
    <row r="21" spans="1:3" ht="28.7">
      <c r="A21" s="3" t="str">
        <f>'Contract Action Questions'!A20</f>
        <v>Has the contractor's responsibility been determined?</v>
      </c>
      <c r="B21" t="str">
        <f>'Contract Action Questions'!B20</f>
        <v>Yes</v>
      </c>
      <c r="C21" s="6" t="str">
        <f>IF(VLOOKUP('Contract Action Questions'!B20, 'Options Sheet'!AK:AL, 2, FALSE) = 0, "", VLOOKUP('Contract Action Questions'!B20, 'Options Sheet'!AK:AL, 2, FALSE))</f>
        <v>32AA, 32AB, 32AC, 32AD</v>
      </c>
    </row>
    <row r="22" spans="1:3">
      <c r="A22" s="3" t="str">
        <f>'Contract Action Questions'!A21</f>
        <v>Is this a follow-on contract?</v>
      </c>
      <c r="B22" t="str">
        <f>'Contract Action Questions'!B21</f>
        <v>No</v>
      </c>
      <c r="C22" s="6" t="str">
        <f>IF(VLOOKUP('Contract Action Questions'!B21, 'Options Sheet'!AM:AN, 2, FALSE) = 0, "", VLOOKUP('Contract Action Questions'!B21, 'Options Sheet'!AM:AN, 2, FALSE))</f>
        <v/>
      </c>
    </row>
    <row r="23" spans="1:3" ht="28.7">
      <c r="A23" s="3" t="str">
        <f>'Contract Action Questions'!A22</f>
        <v>Does the acquisition involve any of the following special requirements?</v>
      </c>
      <c r="B23">
        <f>'Contract Action Questions'!B22</f>
        <v>0</v>
      </c>
      <c r="C23" s="6"/>
    </row>
    <row r="24" spans="1:3">
      <c r="A24" s="3" t="str">
        <f>'Contract Action Questions'!A23</f>
        <v xml:space="preserve">    Government Furnished Property (GFP)</v>
      </c>
      <c r="B24" t="str">
        <f>'Contract Action Questions'!B23</f>
        <v>No</v>
      </c>
      <c r="C24" s="6" t="str">
        <f>IF(VLOOKUP('Contract Action Questions'!B23, 'Options Sheet'!AQ:AR, 2, FALSE) = 0, "", VLOOKUP('Contract Action Questions'!B23, 'Options Sheet'!AQ:AR, 2, FALSE))</f>
        <v/>
      </c>
    </row>
    <row r="25" spans="1:3">
      <c r="A25" s="3" t="str">
        <f>'Contract Action Questions'!A24</f>
        <v xml:space="preserve">    Classified Information</v>
      </c>
      <c r="B25" t="str">
        <f>'Contract Action Questions'!B24</f>
        <v>No</v>
      </c>
      <c r="C25" s="6" t="str">
        <f>IF(VLOOKUP('Contract Action Questions'!B24, 'Options Sheet'!AS:AT, 2, FALSE) = 0, "", VLOOKUP('Contract Action Questions'!B24, 'Options Sheet'!AS:AT, 2, FALSE))</f>
        <v/>
      </c>
    </row>
    <row r="26" spans="1:3">
      <c r="A26" s="3" t="str">
        <f>'Contract Action Questions'!A25</f>
        <v xml:space="preserve">    Work on a Government Installation</v>
      </c>
      <c r="B26" t="str">
        <f>'Contract Action Questions'!B25</f>
        <v>No</v>
      </c>
      <c r="C26" s="6" t="str">
        <f>IF(VLOOKUP('Contract Action Questions'!B25, 'Options Sheet'!AU:AV, 2, FALSE) = 0, "", VLOOKUP('Contract Action Questions'!B25, 'Options Sheet'!AU:AV, 2, FALSE))</f>
        <v/>
      </c>
    </row>
    <row r="27" spans="1:3">
      <c r="A27" s="3" t="str">
        <f>'Contract Action Questions'!A26</f>
        <v xml:space="preserve">    Performance Outside the US/Canada</v>
      </c>
      <c r="B27" t="str">
        <f>'Contract Action Questions'!B26</f>
        <v>No</v>
      </c>
      <c r="C27" s="6" t="str">
        <f>IF(VLOOKUP('Contract Action Questions'!B26, 'Options Sheet'!AW:AX, 2, FALSE) = 0, "", VLOOKUP('Contract Action Questions'!B26, 'Options Sheet'!AW:AX, 2, FALSE))</f>
        <v/>
      </c>
    </row>
    <row r="28" spans="1:3">
      <c r="A28" s="3" t="str">
        <f>'Contract Action Questions'!A27</f>
        <v xml:space="preserve">    Berry Amendment/Specialty Metals</v>
      </c>
      <c r="B28" t="str">
        <f>'Contract Action Questions'!B27</f>
        <v>No</v>
      </c>
      <c r="C28" s="6" t="str">
        <f>IF(VLOOKUP('Contract Action Questions'!B27, 'Options Sheet'!AY:AZ, 2, FALSE) = 0, "", VLOOKUP('Contract Action Questions'!B27, 'Options Sheet'!AY:AZ, 2, FALSE))</f>
        <v/>
      </c>
    </row>
    <row r="29" spans="1:3">
      <c r="A29" s="3" t="str">
        <f>'Contract Action Questions'!A28</f>
        <v xml:space="preserve">    Sustainability/Environmental Considerations</v>
      </c>
      <c r="B29" t="str">
        <f>'Contract Action Questions'!B28</f>
        <v>No</v>
      </c>
      <c r="C29" s="6" t="str">
        <f>IF(VLOOKUP('Contract Action Questions'!B28, 'Options Sheet'!BA:BB, 2, FALSE) = 0, "", VLOOKUP('Contract Action Questions'!B28, 'Options Sheet'!BA:BB, 2, FALSE))</f>
        <v/>
      </c>
    </row>
    <row r="30" spans="1:3">
      <c r="A30" s="3" t="str">
        <f>'Contract Action Questions'!A29</f>
        <v xml:space="preserve">    Intellectual Property: Technical Data Rights</v>
      </c>
      <c r="B30" t="str">
        <f>'Contract Action Questions'!B29</f>
        <v>No</v>
      </c>
      <c r="C30" s="6" t="str">
        <f>IF(VLOOKUP('Contract Action Questions'!B29, 'Options Sheet'!BC:BD, 2, FALSE) = 0, "", VLOOKUP('Contract Action Questions'!B29, 'Options Sheet'!BC:BD, 2, FALSE))</f>
        <v/>
      </c>
    </row>
    <row r="31" spans="1:3">
      <c r="A31" s="3" t="str">
        <f>'Contract Action Questions'!A30</f>
        <v xml:space="preserve">    Intellectual Property: Patents and Royalties</v>
      </c>
      <c r="B31" t="str">
        <f>'Contract Action Questions'!B30</f>
        <v>No</v>
      </c>
      <c r="C31" s="6" t="str">
        <f>IF(VLOOKUP('Contract Action Questions'!B30, 'Options Sheet'!BE:BF, 2, FALSE) = 0, "", VLOOKUP('Contract Action Questions'!B30, 'Options Sheet'!BE:BF, 2, FALSE))</f>
        <v/>
      </c>
    </row>
    <row r="32" spans="1:3">
      <c r="A32" s="3" t="str">
        <f>'Contract Action Questions'!A31</f>
        <v xml:space="preserve">    Intellectual Property: Software Licensing</v>
      </c>
      <c r="B32" t="str">
        <f>'Contract Action Questions'!B31</f>
        <v>No</v>
      </c>
      <c r="C32" s="6" t="str">
        <f>IF(VLOOKUP('Contract Action Questions'!B31, 'Options Sheet'!BG:BH, 2, FALSE) = 0, "", VLOOKUP('Contract Action Questions'!B31, 'Options Sheet'!BG:BH, 2, FALSE))</f>
        <v/>
      </c>
    </row>
    <row r="33" spans="1:3">
      <c r="A33" s="3" t="str">
        <f>'Contract Action Questions'!A32</f>
        <v xml:space="preserve">    Cyber Security (NIST SP 800-171)</v>
      </c>
      <c r="B33" t="str">
        <f>'Contract Action Questions'!B32</f>
        <v>No</v>
      </c>
      <c r="C33" s="6" t="str">
        <f>IF(VLOOKUP('Contract Action Questions'!B32, 'Options Sheet'!BI:BJ, 2, FALSE) = 0, "", VLOOKUP('Contract Action Questions'!B32, 'Options Sheet'!BI:BJ, 2, FALSE))</f>
        <v/>
      </c>
    </row>
    <row r="34" spans="1:3">
      <c r="A34" s="3" t="str">
        <f>'Contract Action Questions'!A33</f>
        <v xml:space="preserve">    Cyber Security (CMMC)</v>
      </c>
      <c r="B34" t="str">
        <f>'Contract Action Questions'!B33</f>
        <v>No</v>
      </c>
      <c r="C34" s="6" t="str">
        <f>IF(VLOOKUP('Contract Action Questions'!B33, 'Options Sheet'!BK:BL, 2, FALSE) = 0, "", VLOOKUP('Contract Action Questions'!B33, 'Options Sheet'!BK:BL, 2, FALSE))</f>
        <v/>
      </c>
    </row>
    <row r="35" spans="1:3">
      <c r="A35" s="3" t="str">
        <f>'Contract Action Questions'!A34</f>
        <v xml:space="preserve">    Options</v>
      </c>
      <c r="B35" t="str">
        <f>'Contract Action Questions'!B34</f>
        <v>No</v>
      </c>
      <c r="C35" s="6" t="str">
        <f>IF(VLOOKUP('Contract Action Questions'!B34, 'Options Sheet'!BM:BN, 2, FALSE) = 0, "", VLOOKUP('Contract Action Questions'!B34, 'Options Sheet'!BM:BN, 2, FALSE))</f>
        <v/>
      </c>
    </row>
    <row r="36" spans="1:3" ht="28.7">
      <c r="A36" s="3" t="str">
        <f>'Contract Action Questions'!A35</f>
        <v xml:space="preserve">    International Acquisition: Foreign Military Sales (FMS)</v>
      </c>
      <c r="B36" t="str">
        <f>'Contract Action Questions'!B35</f>
        <v>No</v>
      </c>
      <c r="C36" s="6" t="str">
        <f>IF(VLOOKUP('Contract Action Questions'!B35, 'Options Sheet'!BO:BP, 2, FALSE) = 0, "", VLOOKUP('Contract Action Questions'!B35, 'Options Sheet'!BO:BP, 2, FALSE))</f>
        <v/>
      </c>
    </row>
    <row r="37" spans="1:3" ht="28.7">
      <c r="A37" s="3" t="str">
        <f>'Contract Action Questions'!A36</f>
        <v xml:space="preserve">    International Acquisition: Balance of Payments Program</v>
      </c>
      <c r="B37" t="str">
        <f>'Contract Action Questions'!B36</f>
        <v>No</v>
      </c>
      <c r="C37" s="6" t="str">
        <f>IF(VLOOKUP('Contract Action Questions'!B36, 'Options Sheet'!BQ:BR, 2, FALSE) = 0, "", VLOOKUP('Contract Action Questions'!B36, 'Options Sheet'!BQ:BR, 2, FALSE))</f>
        <v/>
      </c>
    </row>
    <row r="38" spans="1:3">
      <c r="A38" s="3" t="str">
        <f>'Contract Action Questions'!A37</f>
        <v xml:space="preserve">    International Acquisition: Trade Agreements</v>
      </c>
      <c r="B38" t="str">
        <f>'Contract Action Questions'!B37</f>
        <v>No</v>
      </c>
      <c r="C38" s="6" t="str">
        <f>IF(VLOOKUP('Contract Action Questions'!B37, 'Options Sheet'!BS:BT, 2, FALSE) = 0, "", VLOOKUP('Contract Action Questions'!B37, 'Options Sheet'!BS:BT, 2, FALSE))</f>
        <v/>
      </c>
    </row>
    <row r="39" spans="1:3">
      <c r="A39" s="3" t="str">
        <f>'Contract Action Questions'!A38</f>
        <v xml:space="preserve">    Indemnification</v>
      </c>
      <c r="B39" t="str">
        <f>'Contract Action Questions'!B38</f>
        <v>No</v>
      </c>
      <c r="C39" s="6" t="str">
        <f>IF(VLOOKUP('Contract Action Questions'!B38, 'Options Sheet'!BU:BV, 2, FALSE) = 0, "", VLOOKUP('Contract Action Questions'!B38, 'Options Sheet'!BU:BV, 2, FALSE))</f>
        <v/>
      </c>
    </row>
    <row r="40" spans="1:3">
      <c r="C40" s="6"/>
    </row>
    <row r="41" spans="1:3">
      <c r="C41" s="6"/>
    </row>
    <row r="42" spans="1:3">
      <c r="C42"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9F17A-AFB0-4BCF-8DAB-066EB9AD8CC5}">
  <sheetPr codeName="Sheet8"/>
  <dimension ref="A1:A15"/>
  <sheetViews>
    <sheetView workbookViewId="0">
      <selection activeCell="B2" sqref="B2"/>
    </sheetView>
  </sheetViews>
  <sheetFormatPr defaultRowHeight="14.35"/>
  <cols>
    <col min="1" max="1" width="205.17578125" bestFit="1" customWidth="1"/>
  </cols>
  <sheetData>
    <row r="1" spans="1:1">
      <c r="A1" cm="1">
        <f t="array" ref="A1:A15">_xlfn.UNIQUE('Comment Compute'!C:C)</f>
        <v>0</v>
      </c>
    </row>
    <row r="2" spans="1:1">
      <c r="A2" t="str">
        <v>01AE, 01AF, 01AG, 01AI, 03AB, 05AB, 05BA, 05BE, 05BF, 05BM, 06AB, 06CA, 08EB, 08EI, 08EJ, 12BE, 12EB, 12IL, 12IM, 12IN, 27AA, 27AB, 62BG, 62FE, 62IG, 62IH</v>
      </c>
    </row>
    <row r="3" spans="1:1">
      <c r="A3" t="str">
        <v>01AE, 01AF,  01AG, 01AR, 01CA, 03BC, 03BE, 08JA, 08JB, 12BB, 12IM, 12IN, 62BG, 62IH</v>
      </c>
    </row>
    <row r="4" spans="1:1">
      <c r="A4" t="str">
        <v>01AH, 01AJ, 01AK, 01AL, 01AM, 02AC, 02BD, 02BO, 02BP, 08LC, 08LE, 08MA, 08MB, 08NA, 12IC, 62IC</v>
      </c>
    </row>
    <row r="5" spans="1:1">
      <c r="A5" t="str">
        <v/>
      </c>
    </row>
    <row r="6" spans="1:1">
      <c r="A6" t="str">
        <v>01AO, 02AB, 02BA, 02BE, 02BI, 02BJ, 03AA, 04AJ, 05AA, 05AC, 06AB, 06AC, 06EA, 08BA, 08GA, 08HB, 08IB, 08JA, 08KD, 08KE, 08KF, 08NA, 08RI, 12LD, 12OC, 32AA, 33AA, 48AA, 50CA, 50CD, 50DB, 50EG, 50EM, 50FA, 50FB, 50FC, 50FD, 55AAA, 55AAB, 66AA, 71AE, 99AG</v>
      </c>
    </row>
    <row r="7" spans="1:1">
      <c r="A7" t="str">
        <v>01AO, 02AB, 02BA, 02BE, 02BI, 02BJ, 03AA, 04AJ, 05AA, 05AC, 06AB, 06AC, 06EA, 08BA, 08GA, 08HB, 08IB, 08JA, 08KD, 08KE, 08KF, 08NA, 08RI, 12LD, 12OC, 32AA, 33AA, 48AA, 50CA, 50CD, 50DB, 50EG, 50EM, 50FA, 50FB, 50FC, 55AAA, 55AAB, 66AA, 71AE, 99AG</v>
      </c>
    </row>
    <row r="8" spans="1:1">
      <c r="A8" t="str">
        <v>50CA, 50CD, 50DB, 50EG, 50EM, 50FA, 50FB, 50FC, 50FD</v>
      </c>
    </row>
    <row r="9" spans="1:1">
      <c r="A9" t="str">
        <v>06AB, 06AC, 06AD, 06AE, 06AF, 06AG, 06AH, 06AI, 06AJ, 06AK, 06AM, 06AN, 06AO, 12AB</v>
      </c>
    </row>
    <row r="10" spans="1:1">
      <c r="A10" t="str">
        <v>05CB, 11AB, 16AD, 17AD, 55CA, 55CB, 55CC, 55CD, 55EA, 55FA</v>
      </c>
    </row>
    <row r="11" spans="1:1">
      <c r="A11" t="str">
        <v>02BI, 02BJ, 06AA, 12MC, 17AE, 55DB</v>
      </c>
    </row>
    <row r="12" spans="1:1">
      <c r="A12" t="str">
        <v>05BH, 06AB, 06AC, 06AD, 06AE, 06AF, 06AG, 06AH, 06AJ, 06AK, 06AM, 06AN, 06AO, 06CA, 12AB, 62AC</v>
      </c>
    </row>
    <row r="13" spans="1:1">
      <c r="A13" t="str">
        <v>02BF, 08EC, 08EI, 08EJ, 71AE, 71AF</v>
      </c>
    </row>
    <row r="14" spans="1:1">
      <c r="A14" t="str">
        <v>12IB, 28AA, 28AB, 28AC, 28AD, 28AG, 28AH, 28AI, 28AJ, 28AK, 32AC, 33AE, 71BA, 71BB</v>
      </c>
    </row>
    <row r="15" spans="1:1">
      <c r="A15" t="str">
        <v>32AA, 32AB, 32AC, 32AD</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44BDE-0F4E-4CB7-8C77-08EEF1D70EE5}">
  <sheetPr codeName="Sheet9"/>
  <dimension ref="A1:HK704"/>
  <sheetViews>
    <sheetView workbookViewId="0">
      <selection activeCell="B2" sqref="B2"/>
    </sheetView>
  </sheetViews>
  <sheetFormatPr defaultRowHeight="14.35"/>
  <sheetData>
    <row r="1" spans="1:219">
      <c r="A1" t="str">
        <f>_xlfn.TEXTJOIN(",", TRUE,_xlfn.ANCHORARRAY('Unique Compute'!A1))</f>
        <v>0,01AE, 01AF, 01AG, 01AI, 03AB, 05AB, 05BA, 05BE, 05BF, 05BM, 06AB, 06CA, 08EB, 08EI, 08EJ, 12BE, 12EB, 12IL, 12IM, 12IN, 27AA, 27AB, 62BG, 62FE, 62IG, 62IH,01AE, 01AF,  01AG, 01AR, 01CA, 03BC, 03BE, 08JA, 08JB, 12BB, 12IM, 12IN, 62BG, 62IH,01AH, 01AJ, 01AK, 01AL, 01AM, 02AC, 02BD, 02BO, 02BP, 08LC, 08LE, 08MA, 08MB, 08NA, 12IC, 62IC,01AO, 02AB, 02BA, 02BE, 02BI, 02BJ, 03AA, 04AJ, 05AA, 05AC, 06AB, 06AC, 06EA, 08BA, 08GA, 08HB, 08IB, 08JA, 08KD, 08KE, 08KF, 08NA, 08RI, 12LD, 12OC, 32AA, 33AA, 48AA, 50CA, 50CD, 50DB, 50EG, 50EM, 50FA, 50FB, 50FC, 50FD, 55AAA, 55AAB, 66AA, 71AE, 99AG,01AO, 02AB, 02BA, 02BE, 02BI, 02BJ, 03AA, 04AJ, 05AA, 05AC, 06AB, 06AC, 06EA, 08BA, 08GA, 08HB, 08IB, 08JA, 08KD, 08KE, 08KF, 08NA, 08RI, 12LD, 12OC, 32AA, 33AA, 48AA, 50CA, 50CD, 50DB, 50EG, 50EM, 50FA, 50FB, 50FC, 55AAA, 55AAB, 66AA, 71AE, 99AG,50CA, 50CD, 50DB, 50EG, 50EM, 50FA, 50FB, 50FC, 50FD,06AB, 06AC, 06AD, 06AE, 06AF, 06AG, 06AH, 06AI, 06AJ, 06AK, 06AM, 06AN, 06AO, 12AB,05CB, 11AB, 16AD, 17AD, 55CA, 55CB, 55CC, 55CD, 55EA, 55FA,02BI, 02BJ, 06AA, 12MC, 17AE, 55DB,05BH, 06AB, 06AC, 06AD, 06AE, 06AF, 06AG, 06AH, 06AJ, 06AK, 06AM, 06AN, 06AO, 06CA, 12AB, 62AC,02BF, 08EC, 08EI, 08EJ, 71AE, 71AF,12IB, 28AA, 28AB, 28AC, 28AD, 28AG, 28AH, 28AI, 28AJ, 28AK, 32AC, 33AE, 71BA, 71BB,32AA, 32AB, 32AC, 32AD</v>
      </c>
    </row>
    <row r="2" spans="1:219">
      <c r="A2" cm="1">
        <f t="array" ref="A2:HK2">TRANSPOSE(_xlfn.FILTERXML("&lt;t&gt;&lt;s&gt;" &amp; SUBSTITUTE(A1, ",", "&lt;/s&gt;&lt;s&gt;") &amp; "&lt;/s&gt;&lt;/t&gt;", "//s"))</f>
        <v>0</v>
      </c>
      <c r="B2" t="str">
        <v>01AE</v>
      </c>
      <c r="C2" t="str">
        <v>01AF</v>
      </c>
      <c r="D2" t="str">
        <v>01AG</v>
      </c>
      <c r="E2" t="str">
        <v>01AI</v>
      </c>
      <c r="F2" t="str">
        <v>03AB</v>
      </c>
      <c r="G2" t="str">
        <v>05AB</v>
      </c>
      <c r="H2" t="str">
        <v>05BA</v>
      </c>
      <c r="I2" t="str">
        <v>05BE</v>
      </c>
      <c r="J2" t="str">
        <v>05BF</v>
      </c>
      <c r="K2" t="str">
        <v>05BM</v>
      </c>
      <c r="L2" t="str">
        <v>06AB</v>
      </c>
      <c r="M2" t="str">
        <v>06CA</v>
      </c>
      <c r="N2" t="str">
        <v>08EB</v>
      </c>
      <c r="O2" t="str">
        <v>08EI</v>
      </c>
      <c r="P2" t="str">
        <v>08EJ</v>
      </c>
      <c r="Q2" t="str">
        <v>12BE</v>
      </c>
      <c r="R2" t="str">
        <v>12EB</v>
      </c>
      <c r="S2" t="str">
        <v>12IL</v>
      </c>
      <c r="T2" t="str">
        <v>12IM</v>
      </c>
      <c r="U2" t="str">
        <v>12IN</v>
      </c>
      <c r="V2" t="str">
        <v>27AA</v>
      </c>
      <c r="W2" t="str">
        <v>27AB</v>
      </c>
      <c r="X2" t="str">
        <v>62BG</v>
      </c>
      <c r="Y2" t="str">
        <v>62FE</v>
      </c>
      <c r="Z2" t="str">
        <v>62IG</v>
      </c>
      <c r="AA2" t="str">
        <v>62IH</v>
      </c>
      <c r="AB2" t="str">
        <v>01AE</v>
      </c>
      <c r="AC2" t="str">
        <v>01AF</v>
      </c>
      <c r="AD2" t="str">
        <v>01AG</v>
      </c>
      <c r="AE2" t="str">
        <v>01AR</v>
      </c>
      <c r="AF2" t="str">
        <v>01CA</v>
      </c>
      <c r="AG2" t="str">
        <v>03BC</v>
      </c>
      <c r="AH2" t="str">
        <v>03BE</v>
      </c>
      <c r="AI2" t="str">
        <v>08JA</v>
      </c>
      <c r="AJ2" t="str">
        <v>08JB</v>
      </c>
      <c r="AK2" t="str">
        <v>12BB</v>
      </c>
      <c r="AL2" t="str">
        <v>12IM</v>
      </c>
      <c r="AM2" t="str">
        <v>12IN</v>
      </c>
      <c r="AN2" t="str">
        <v>62BG</v>
      </c>
      <c r="AO2" t="str">
        <v>62IH</v>
      </c>
      <c r="AP2" t="str">
        <v>01AH</v>
      </c>
      <c r="AQ2" t="str">
        <v>01AJ</v>
      </c>
      <c r="AR2" t="str">
        <v>01AK</v>
      </c>
      <c r="AS2" t="str">
        <v>01AL</v>
      </c>
      <c r="AT2" t="str">
        <v>01AM</v>
      </c>
      <c r="AU2" t="str">
        <v>02AC</v>
      </c>
      <c r="AV2" t="str">
        <v>02BD</v>
      </c>
      <c r="AW2" t="str">
        <v>02BO</v>
      </c>
      <c r="AX2" t="str">
        <v>02BP</v>
      </c>
      <c r="AY2" t="str">
        <v>08LC</v>
      </c>
      <c r="AZ2" t="str">
        <v>08LE</v>
      </c>
      <c r="BA2" t="str">
        <v>08MA</v>
      </c>
      <c r="BB2" t="str">
        <v>08MB</v>
      </c>
      <c r="BC2" t="str">
        <v>08NA</v>
      </c>
      <c r="BD2" t="str">
        <v>12IC</v>
      </c>
      <c r="BE2" t="str">
        <v>62IC</v>
      </c>
      <c r="BF2" t="str">
        <v>01AO</v>
      </c>
      <c r="BG2" t="str">
        <v>02AB</v>
      </c>
      <c r="BH2" t="str">
        <v>02BA</v>
      </c>
      <c r="BI2" t="str">
        <v>02BE</v>
      </c>
      <c r="BJ2" t="str">
        <v>02BI</v>
      </c>
      <c r="BK2" t="str">
        <v>02BJ</v>
      </c>
      <c r="BL2" t="str">
        <v>03AA</v>
      </c>
      <c r="BM2" t="str">
        <v>04AJ</v>
      </c>
      <c r="BN2" t="str">
        <v>05AA</v>
      </c>
      <c r="BO2" t="str">
        <v>05AC</v>
      </c>
      <c r="BP2" t="str">
        <v>06AB</v>
      </c>
      <c r="BQ2" t="str">
        <v>06AC</v>
      </c>
      <c r="BR2" t="str">
        <v>06EA</v>
      </c>
      <c r="BS2" t="str">
        <v>08BA</v>
      </c>
      <c r="BT2" t="str">
        <v>08GA</v>
      </c>
      <c r="BU2" t="str">
        <v>08HB</v>
      </c>
      <c r="BV2" t="str">
        <v>08IB</v>
      </c>
      <c r="BW2" t="str">
        <v>08JA</v>
      </c>
      <c r="BX2" t="str">
        <v>08KD</v>
      </c>
      <c r="BY2" t="str">
        <v>08KE</v>
      </c>
      <c r="BZ2" t="str">
        <v>08KF</v>
      </c>
      <c r="CA2" t="str">
        <v>08NA</v>
      </c>
      <c r="CB2" t="str">
        <v>08RI</v>
      </c>
      <c r="CC2" t="str">
        <v>12LD</v>
      </c>
      <c r="CD2" t="str">
        <v>12OC</v>
      </c>
      <c r="CE2" t="str">
        <v>32AA</v>
      </c>
      <c r="CF2" t="str">
        <v>33AA</v>
      </c>
      <c r="CG2" t="str">
        <v>48AA</v>
      </c>
      <c r="CH2" t="str">
        <v>50CA</v>
      </c>
      <c r="CI2" t="str">
        <v>50CD</v>
      </c>
      <c r="CJ2" t="str">
        <v>50DB</v>
      </c>
      <c r="CK2" t="str">
        <v>50EG</v>
      </c>
      <c r="CL2" t="str">
        <v>50EM</v>
      </c>
      <c r="CM2" t="str">
        <v>50FA</v>
      </c>
      <c r="CN2" t="str">
        <v>50FB</v>
      </c>
      <c r="CO2" t="str">
        <v>50FC</v>
      </c>
      <c r="CP2" t="str">
        <v>50FD</v>
      </c>
      <c r="CQ2" t="str">
        <v>55AAA</v>
      </c>
      <c r="CR2" t="str">
        <v>55AAB</v>
      </c>
      <c r="CS2" t="str">
        <v>66AA</v>
      </c>
      <c r="CT2" t="str">
        <v>71AE</v>
      </c>
      <c r="CU2" t="str">
        <v>99AG</v>
      </c>
      <c r="CV2" t="str">
        <v>01AO</v>
      </c>
      <c r="CW2" t="str">
        <v>02AB</v>
      </c>
      <c r="CX2" t="str">
        <v>02BA</v>
      </c>
      <c r="CY2" t="str">
        <v>02BE</v>
      </c>
      <c r="CZ2" t="str">
        <v>02BI</v>
      </c>
      <c r="DA2" t="str">
        <v>02BJ</v>
      </c>
      <c r="DB2" t="str">
        <v>03AA</v>
      </c>
      <c r="DC2" t="str">
        <v>04AJ</v>
      </c>
      <c r="DD2" t="str">
        <v>05AA</v>
      </c>
      <c r="DE2" t="str">
        <v>05AC</v>
      </c>
      <c r="DF2" t="str">
        <v>06AB</v>
      </c>
      <c r="DG2" t="str">
        <v>06AC</v>
      </c>
      <c r="DH2" t="str">
        <v>06EA</v>
      </c>
      <c r="DI2" t="str">
        <v>08BA</v>
      </c>
      <c r="DJ2" t="str">
        <v>08GA</v>
      </c>
      <c r="DK2" t="str">
        <v>08HB</v>
      </c>
      <c r="DL2" t="str">
        <v>08IB</v>
      </c>
      <c r="DM2" t="str">
        <v>08JA</v>
      </c>
      <c r="DN2" t="str">
        <v>08KD</v>
      </c>
      <c r="DO2" t="str">
        <v>08KE</v>
      </c>
      <c r="DP2" t="str">
        <v>08KF</v>
      </c>
      <c r="DQ2" t="str">
        <v>08NA</v>
      </c>
      <c r="DR2" t="str">
        <v>08RI</v>
      </c>
      <c r="DS2" t="str">
        <v>12LD</v>
      </c>
      <c r="DT2" t="str">
        <v>12OC</v>
      </c>
      <c r="DU2" t="str">
        <v>32AA</v>
      </c>
      <c r="DV2" t="str">
        <v>33AA</v>
      </c>
      <c r="DW2" t="str">
        <v>48AA</v>
      </c>
      <c r="DX2" t="str">
        <v>50CA</v>
      </c>
      <c r="DY2" t="str">
        <v>50CD</v>
      </c>
      <c r="DZ2" t="str">
        <v>50DB</v>
      </c>
      <c r="EA2" t="str">
        <v>50EG</v>
      </c>
      <c r="EB2" t="str">
        <v>50EM</v>
      </c>
      <c r="EC2" t="str">
        <v>50FA</v>
      </c>
      <c r="ED2" t="str">
        <v>50FB</v>
      </c>
      <c r="EE2" t="str">
        <v>50FC</v>
      </c>
      <c r="EF2" t="str">
        <v>55AAA</v>
      </c>
      <c r="EG2" t="str">
        <v>55AAB</v>
      </c>
      <c r="EH2" t="str">
        <v>66AA</v>
      </c>
      <c r="EI2" t="str">
        <v>71AE</v>
      </c>
      <c r="EJ2" t="str">
        <v>99AG</v>
      </c>
      <c r="EK2" t="str">
        <v>50CA</v>
      </c>
      <c r="EL2" t="str">
        <v>50CD</v>
      </c>
      <c r="EM2" t="str">
        <v>50DB</v>
      </c>
      <c r="EN2" t="str">
        <v>50EG</v>
      </c>
      <c r="EO2" t="str">
        <v>50EM</v>
      </c>
      <c r="EP2" t="str">
        <v>50FA</v>
      </c>
      <c r="EQ2" t="str">
        <v>50FB</v>
      </c>
      <c r="ER2" t="str">
        <v>50FC</v>
      </c>
      <c r="ES2" t="str">
        <v>50FD</v>
      </c>
      <c r="ET2" t="str">
        <v>06AB</v>
      </c>
      <c r="EU2" t="str">
        <v>06AC</v>
      </c>
      <c r="EV2" t="str">
        <v>06AD</v>
      </c>
      <c r="EW2" t="str">
        <v>06AE</v>
      </c>
      <c r="EX2" t="str">
        <v>06AF</v>
      </c>
      <c r="EY2" t="str">
        <v>06AG</v>
      </c>
      <c r="EZ2" t="str">
        <v>06AH</v>
      </c>
      <c r="FA2" t="str">
        <v>06AI</v>
      </c>
      <c r="FB2" t="str">
        <v>06AJ</v>
      </c>
      <c r="FC2" t="str">
        <v>06AK</v>
      </c>
      <c r="FD2" t="str">
        <v>06AM</v>
      </c>
      <c r="FE2" t="str">
        <v>06AN</v>
      </c>
      <c r="FF2" t="str">
        <v>06AO</v>
      </c>
      <c r="FG2" t="str">
        <v>12AB</v>
      </c>
      <c r="FH2" t="str">
        <v>05CB</v>
      </c>
      <c r="FI2" t="str">
        <v>11AB</v>
      </c>
      <c r="FJ2" t="str">
        <v>16AD</v>
      </c>
      <c r="FK2" t="str">
        <v>17AD</v>
      </c>
      <c r="FL2" t="str">
        <v>55CA</v>
      </c>
      <c r="FM2" t="str">
        <v>55CB</v>
      </c>
      <c r="FN2" t="str">
        <v>55CC</v>
      </c>
      <c r="FO2" t="str">
        <v>55CD</v>
      </c>
      <c r="FP2" t="str">
        <v>55EA</v>
      </c>
      <c r="FQ2" t="str">
        <v>55FA</v>
      </c>
      <c r="FR2" t="str">
        <v>02BI</v>
      </c>
      <c r="FS2" t="str">
        <v>02BJ</v>
      </c>
      <c r="FT2" t="str">
        <v>06AA</v>
      </c>
      <c r="FU2" t="str">
        <v>12MC</v>
      </c>
      <c r="FV2" t="str">
        <v>17AE</v>
      </c>
      <c r="FW2" t="str">
        <v>55DB</v>
      </c>
      <c r="FX2" t="str">
        <v>05BH</v>
      </c>
      <c r="FY2" t="str">
        <v>06AB</v>
      </c>
      <c r="FZ2" t="str">
        <v>06AC</v>
      </c>
      <c r="GA2" t="str">
        <v>06AD</v>
      </c>
      <c r="GB2" t="str">
        <v>06AE</v>
      </c>
      <c r="GC2" t="str">
        <v>06AF</v>
      </c>
      <c r="GD2" t="str">
        <v>06AG</v>
      </c>
      <c r="GE2" t="str">
        <v>06AH</v>
      </c>
      <c r="GF2" t="str">
        <v>06AJ</v>
      </c>
      <c r="GG2" t="str">
        <v>06AK</v>
      </c>
      <c r="GH2" t="str">
        <v>06AM</v>
      </c>
      <c r="GI2" t="str">
        <v>06AN</v>
      </c>
      <c r="GJ2" t="str">
        <v>06AO</v>
      </c>
      <c r="GK2" t="str">
        <v>06CA</v>
      </c>
      <c r="GL2" t="str">
        <v>12AB</v>
      </c>
      <c r="GM2" t="str">
        <v>62AC</v>
      </c>
      <c r="GN2" t="str">
        <v>02BF</v>
      </c>
      <c r="GO2" t="str">
        <v>08EC</v>
      </c>
      <c r="GP2" t="str">
        <v>08EI</v>
      </c>
      <c r="GQ2" t="str">
        <v>08EJ</v>
      </c>
      <c r="GR2" t="str">
        <v>71AE</v>
      </c>
      <c r="GS2" t="str">
        <v>71AF</v>
      </c>
      <c r="GT2" t="str">
        <v>12IB</v>
      </c>
      <c r="GU2" t="str">
        <v>28AA</v>
      </c>
      <c r="GV2" t="str">
        <v>28AB</v>
      </c>
      <c r="GW2" t="str">
        <v>28AC</v>
      </c>
      <c r="GX2" t="str">
        <v>28AD</v>
      </c>
      <c r="GY2" t="str">
        <v>28AG</v>
      </c>
      <c r="GZ2" t="str">
        <v>28AH</v>
      </c>
      <c r="HA2" t="str">
        <v>28AI</v>
      </c>
      <c r="HB2" t="str">
        <v>28AJ</v>
      </c>
      <c r="HC2" t="str">
        <v>28AK</v>
      </c>
      <c r="HD2" t="str">
        <v>32AC</v>
      </c>
      <c r="HE2" t="str">
        <v>33AE</v>
      </c>
      <c r="HF2" t="str">
        <v>71BA</v>
      </c>
      <c r="HG2" t="str">
        <v>71BB</v>
      </c>
      <c r="HH2" t="str">
        <v>32AA</v>
      </c>
      <c r="HI2" t="str">
        <v>32AB</v>
      </c>
      <c r="HJ2" t="str">
        <v>32AC</v>
      </c>
      <c r="HK2" t="str">
        <v>32AD</v>
      </c>
    </row>
    <row r="3" spans="1:219">
      <c r="A3" cm="1">
        <f t="array" ref="A3:A704">TRANSPOSE(A2:ZZ2)</f>
        <v>0</v>
      </c>
      <c r="B3" t="e">
        <f>VLOOKUP('Split and Transpose Compute'!A3,'Comment Definition'!$A$2:$B$534, 2, FALSE)</f>
        <v>#N/A</v>
      </c>
    </row>
    <row r="4" spans="1:219">
      <c r="A4" t="str">
        <v>01AE</v>
      </c>
      <c r="B4" t="str">
        <f>VLOOKUP('Split and Transpose Compute'!A4,'Comment Definition'!$A$2:$B$534, 2, FALSE)</f>
        <v>Do PR Line item numbers conform to the uniform contract line item numbering system? (DFARS 204.7103)</v>
      </c>
    </row>
    <row r="5" spans="1:219">
      <c r="A5" t="str">
        <v>01AF</v>
      </c>
      <c r="B5" t="str">
        <f>VLOOKUP('Split and Transpose Compute'!A5,'Comment Definition'!$A$2:$B$534, 2, FALSE)</f>
        <v>Does the file reflect changes to the preservation/packaging were coordinated with the requirement owner (RO)? (AFMCI 20-102)</v>
      </c>
    </row>
    <row r="6" spans="1:219">
      <c r="A6" t="str">
        <v>01AG</v>
      </c>
      <c r="B6" t="str">
        <f>VLOOKUP('Split and Transpose Compute'!A6,'Comment Definition'!$A$2:$B$534, 2, FALSE)</f>
        <v>Does the file does reflect changes to transportation data for solicitations (DD form 1653) were coordinated with the requirement owner (RO)? (AFMCI 20-102)</v>
      </c>
    </row>
    <row r="7" spans="1:219">
      <c r="A7" t="str">
        <v>01AI</v>
      </c>
      <c r="B7" t="str">
        <f>VLOOKUP('Split and Transpose Compute'!A7,'Comment Definition'!$A$2:$B$534, 2, FALSE)</f>
        <v>Are attachments to the PR/MIPR included/correct? (DFARS PGI 211.7001, DFARS PGI 253.208-1, AFMCI 20-102)</v>
      </c>
    </row>
    <row r="8" spans="1:219">
      <c r="A8" t="str">
        <v>03AB</v>
      </c>
      <c r="B8" t="str">
        <f>VLOOKUP('Split and Transpose Compute'!A8,'Comment Definition'!$A$2:$B$534, 2, FALSE)</f>
        <v>Does the file include the invitation for bid (IFB) mailing list/source list? (FAR 14.204)</v>
      </c>
    </row>
    <row r="9" spans="1:219">
      <c r="A9" t="str">
        <v>05AB</v>
      </c>
      <c r="B9" t="str">
        <f>VLOOKUP('Split and Transpose Compute'!A9,'Comment Definition'!$A$2:$B$534, 2, FALSE)</f>
        <v>Were notices of proposed contract actions estimated to exceed $25k transmitted to the government point of entry-SAM.gov? (FAR 5.003, 5.101(a)(1), 5.201(b)(1), 5.202, 5.207(a), DAFFARS 5305.202)</v>
      </c>
    </row>
    <row r="10" spans="1:219">
      <c r="A10" t="str">
        <v>05BA</v>
      </c>
      <c r="B10" t="str">
        <f>VLOOKUP('Split and Transpose Compute'!A10,'Comment Definition'!$A$2:$B$534, 2, FALSE)</f>
        <v>Does the Synopsis contain accurate/complete information? (FAR 5.207)</v>
      </c>
    </row>
    <row r="11" spans="1:219">
      <c r="A11" t="str">
        <v>05BE</v>
      </c>
      <c r="B11" t="str">
        <f>VLOOKUP('Split and Transpose Compute'!A11,'Comment Definition'!$A$2:$B$534, 2, FALSE)</f>
        <v>In the solicitation includes FAR clause 52.225-3, Buy American Act - Free Trade Agreements - Israeli Trade Act, or equivalent agency clause, did the synopsis provide the following notice: One or more of the items under this acquisition is subject to Free Trade Agreements.? (FAR 5.207(c)(14)(i))</v>
      </c>
    </row>
    <row r="12" spans="1:219">
      <c r="A12" t="str">
        <v>05BF</v>
      </c>
      <c r="B12" t="str">
        <f>VLOOKUP('Split and Transpose Compute'!A12,'Comment Definition'!$A$2:$B$534, 2, FALSE)</f>
        <v>If the solicitation includes FAR clause 52.225-5, Trade agreements, or equivalent agency clause; did the synopsis provide the following notice: One or more of the items under this acquisition is subject to the World Trade Organization Government Procurement Agreement and Free Trade Agreements.? (FAR 5.207(c)(14)(ii))</v>
      </c>
    </row>
    <row r="13" spans="1:219">
      <c r="A13" t="str">
        <v>05BM</v>
      </c>
      <c r="B13" t="str">
        <f>VLOOKUP('Split and Transpose Compute'!A13,'Comment Definition'!$A$2:$B$534, 2, FALSE)</f>
        <v>Did the synopsis include classification codes for services or supplies? CO's must use one of the classification codes identified at SAM.gov to identify services or supplies in the synopsis. (FAR 5.207(e))</v>
      </c>
    </row>
    <row r="14" spans="1:219">
      <c r="A14" t="str">
        <v>06AB</v>
      </c>
      <c r="B14" t="str">
        <f>VLOOKUP('Split and Transpose Compute'!A14,'Comment Definition'!$A$2:$B$534, 2, FALSE)</f>
        <v>7.1 UCI If Other than Full and Open Competition, does the contract file include the appropriate justification or exception document which was approved at the appropriate level? (FAR 6.3, DFARS 206.304, DAFFARS 5306.304, DAFFARS 5308.405-6, FAR 8.405-6, FAR 11.105(a), FAR 16.505(b)(2)(ii)) (Hill PK Addendum: AFPD 64-1)</v>
      </c>
    </row>
    <row r="15" spans="1:219">
      <c r="A15" t="str">
        <v>06CA</v>
      </c>
      <c r="B15" t="str">
        <f>VLOOKUP('Split and Transpose Compute'!A15,'Comment Definition'!$A$2:$B$534, 2, FALSE)</f>
        <v>Did the Contracting Officer determine that only one source is reasonably available and/or use the appropriate form when purchasing an acquisition estimated under the simplified acquisition threshold? Does the file contain an adequate description why only one source is reasonably available? (FAR 13.106-1(b), DAFFARS 5313.106-1(b))</v>
      </c>
    </row>
    <row r="16" spans="1:219">
      <c r="A16" t="str">
        <v>08EB</v>
      </c>
      <c r="B16" t="str">
        <f>VLOOKUP('Split and Transpose Compute'!A16,'Comment Definition'!$A$2:$B$534, 2, FALSE)</f>
        <v>Is the file documented that exceptional circumstances require a longer ordering period/quantity for a service/supply contract exceeding 5 years (3 years including options and $15M if not competitive orders and A&amp;AS)? (Total of the basic and option period/quantity for task/delivery orders shall not exceed the 5 or 3 years unless approved by the LSCP/LCMP/AP approval authority or, when an LCSP/LCMP/AP is not required, the CO, if not otherwise restricted by statute) (FAR 16.504(c)(2), 17.204(e), 22.1002-1, DFARS 217.204(e), DAFFARS 5317.204(e))</v>
      </c>
    </row>
    <row r="17" spans="1:2">
      <c r="A17" t="str">
        <v>08EI</v>
      </c>
      <c r="B17" t="str">
        <f>VLOOKUP('Split and Transpose Compute'!A17,'Comment Definition'!$A$2:$B$534, 2, FALSE)</f>
        <v>Does this contract include a fixed price with Economic Price Adjustment (EPA)? If so, is there an adequate Contracting Officer's determination that a fixed price with EPA contract is necessary either to protect the contractor or government against significant fluctuations in labor or material costs or to provide for contract price adjustment in the event of changes in the contractor's established prices? (FAR 16.203-3)</v>
      </c>
    </row>
    <row r="18" spans="1:2">
      <c r="A18" t="str">
        <v>08EJ</v>
      </c>
      <c r="B18" t="str">
        <f>VLOOKUP('Split and Transpose Compute'!A18,'Comment Definition'!$A$2:$B$534, 2, FALSE)</f>
        <v>For the acquisition of commercial items, were only authorized contract types (firm fixed price or fixed price with economic price adjustment or T&amp;M if competitive) used? (FAR 12.207(a), 12.207(b)(ii))</v>
      </c>
    </row>
    <row r="19" spans="1:2">
      <c r="A19" t="str">
        <v>12BE</v>
      </c>
      <c r="B19" t="str">
        <f>VLOOKUP('Split and Transpose Compute'!A19,'Comment Definition'!$A$2:$B$534, 2, FALSE)</f>
        <v>Does the solicitation description agree with purchase request? (AFMCI 20-102)</v>
      </c>
    </row>
    <row r="20" spans="1:2">
      <c r="A20" t="str">
        <v>12EB</v>
      </c>
      <c r="B20" t="str">
        <f>VLOOKUP('Split and Transpose Compute'!A20,'Comment Definition'!$A$2:$B$534, 2, FALSE)</f>
        <v>Are the solicitation inspection/quality assurance provisions consistent with PR/MIPR requirements and/or do they specify points or place(s) of quality assurance (QA)? (FAR 46.103(a), FAR 46.401(b), FAR 46.503, DFARS 246.102, 246.103)</v>
      </c>
    </row>
    <row r="21" spans="1:2">
      <c r="A21" t="str">
        <v>12IL</v>
      </c>
      <c r="B21" t="str">
        <f>VLOOKUP('Split and Transpose Compute'!A21,'Comment Definition'!$A$2:$B$534, 2, FALSE)</f>
        <v>Does the solicitation address federal sustainability requirements for the supply of products, services, or construction, which requires products to be energy-efficient, water-efficient, Biobased, environmentally preferable, non-ozone depleting or made with recovered materials? (FAR 23.103, FAR 23.406?</v>
      </c>
    </row>
    <row r="22" spans="1:2">
      <c r="A22" t="str">
        <v>12IM</v>
      </c>
      <c r="B22" t="str">
        <f>VLOOKUP('Split and Transpose Compute'!A22,'Comment Definition'!$A$2:$B$534, 2, FALSE)</f>
        <v>Were the appropriate clauses included in the solicitation/contract for 10 USC 2533a/10 USC 4862 Berry Amendment? Acquisition of items, either as end products or components, are restricted to items that have been grown, reprocessed, reused or produced in the United States under 10 USC 2533a Berry Amendment (DFARS 225.7002-1, and -3).</v>
      </c>
    </row>
    <row r="23" spans="1:2">
      <c r="A23" t="str">
        <v>12IN</v>
      </c>
      <c r="B23" t="str">
        <f>VLOOKUP('Split and Transpose Compute'!A23,'Comment Definition'!$A$2:$B$534, 2, FALSE)</f>
        <v>Were the appropriate clauses included in the solicitation/contract for 10 U.S.C. 2533b? Acquisition of items, or components of items, containing specialty metals, are restricted to specialty metals melted or produced in the United States. (DFARS 225.7003-5)</v>
      </c>
    </row>
    <row r="24" spans="1:2">
      <c r="A24" t="str">
        <v>27AA</v>
      </c>
      <c r="B24" t="str">
        <f>VLOOKUP('Split and Transpose Compute'!A24,'Comment Definition'!$A$2:$B$534, 2, FALSE)</f>
        <v>Were transportation factors (DD FORM 1654) included in the competitive solicitation? (FAR 47.301-1, 47.306, DFARS 247.372, FAR 52.247-47)</v>
      </c>
    </row>
    <row r="25" spans="1:2">
      <c r="A25" t="str">
        <v>27AB</v>
      </c>
      <c r="B25" t="str">
        <f>VLOOKUP('Split and Transpose Compute'!A25,'Comment Definition'!$A$2:$B$534, 2, FALSE)</f>
        <v>Does the file contain evidence that transportation factors (DD FORM 1654) were considered in the evaluation of F.O.B. origin offers on a competitive solicitation? (FAR 47.301-1, 47.306, DFARS 247.372)</v>
      </c>
    </row>
    <row r="26" spans="1:2">
      <c r="A26" t="str">
        <v>62BG</v>
      </c>
      <c r="B26" t="str">
        <f>VLOOKUP('Split and Transpose Compute'!A26,'Comment Definition'!$A$2:$B$534, 2, FALSE)</f>
        <v>Was the FMS customer specific information included in the line item and stated as FMS at the line item with the case identifier identified on the CLIN/Sub-CLIN? (DAFFARS 5306.302-4, 225.7301(c), 243.170 and PGI 225.7301(c)(ii), PGI 243.170, AFMCI 20-102 )</v>
      </c>
    </row>
    <row r="27" spans="1:2">
      <c r="A27" t="str">
        <v>62FE</v>
      </c>
      <c r="B27" t="str">
        <f>VLOOKUP('Split and Transpose Compute'!A27,'Comment Definition'!$A$2:$B$534, 2, FALSE)</f>
        <v>Were FOB point(s) included in contract correct? (FAR 47.302, FAR 47.303)</v>
      </c>
    </row>
    <row r="28" spans="1:2">
      <c r="A28" t="str">
        <v>62IG</v>
      </c>
      <c r="B28" t="str">
        <f>VLOOKUP('Split and Transpose Compute'!A28,'Comment Definition'!$A$2:$B$534, 2, FALSE)</f>
        <v>If the contract is for mission essential services? does the solicitation/contract contain clause Requirements Affecting Contractor Personnel Performing Mission Essential Services? IAW DFARS 237.76. (DFARS 252.237-7023 &amp; -7024)</v>
      </c>
    </row>
    <row r="29" spans="1:2">
      <c r="A29" t="str">
        <v>62IH</v>
      </c>
      <c r="B29" t="str">
        <f>VLOOKUP('Split and Transpose Compute'!A29,'Comment Definition'!$A$2:$B$534, 2, FALSE)</f>
        <v>Were the appropriate technical data, and computer software provision/clauses incorporated in the solicitation/contract? ( DFARS 227.71, DFARS 227.72) (If applicable see separate comment for royalty and patents)</v>
      </c>
    </row>
    <row r="30" spans="1:2">
      <c r="A30" t="str">
        <v>01AE</v>
      </c>
      <c r="B30" t="str">
        <f>VLOOKUP('Split and Transpose Compute'!A30,'Comment Definition'!$A$2:$B$534, 2, FALSE)</f>
        <v>Do PR Line item numbers conform to the uniform contract line item numbering system? (DFARS 204.7103)</v>
      </c>
    </row>
    <row r="31" spans="1:2">
      <c r="A31" t="str">
        <v>01AF</v>
      </c>
      <c r="B31" t="str">
        <f>VLOOKUP('Split and Transpose Compute'!A31,'Comment Definition'!$A$2:$B$534, 2, FALSE)</f>
        <v>Does the file reflect changes to the preservation/packaging were coordinated with the requirement owner (RO)? (AFMCI 20-102)</v>
      </c>
    </row>
    <row r="32" spans="1:2">
      <c r="A32" t="str">
        <v>01AG</v>
      </c>
      <c r="B32" t="str">
        <f>VLOOKUP('Split and Transpose Compute'!A32,'Comment Definition'!$A$2:$B$534, 2, FALSE)</f>
        <v>Does the file does reflect changes to transportation data for solicitations (DD form 1653) were coordinated with the requirement owner (RO)? (AFMCI 20-102)</v>
      </c>
    </row>
    <row r="33" spans="1:2">
      <c r="A33" t="str">
        <v>01AR</v>
      </c>
      <c r="B33" t="str">
        <f>VLOOKUP('Split and Transpose Compute'!A33,'Comment Definition'!$A$2:$B$534, 2, FALSE)</f>
        <v>1.1 UCI Does the file contain documentation that adequate funds were available prior to contract award or is the contract action either expressly conditioned upon availability of funds or subject to a limitation of cost or funds clause? (FAR 32.702, FAR 43.105, DFARS 232.703, DAFFARS MP5332.7)</v>
      </c>
    </row>
    <row r="34" spans="1:2">
      <c r="A34" t="str">
        <v>01CA</v>
      </c>
      <c r="B34" t="str">
        <f>VLOOKUP('Split and Transpose Compute'!A34,'Comment Definition'!$A$2:$B$534, 2, FALSE)</f>
        <v>Does the solicitation or contract include DAFFARS Clause 5352.223-9000, "Elimination of Use of Class I Ozone Depleting Substances (ODSs)"? Contracting Officers shall include this in all solicitations and contracts, unless there is an approval in the contract file to use Class I ODSs. If Class I ODSs are authorized for use, and approval has been obtained IAW AFMAN 32-7002 (DAFFARS 5323.803(a)) for the use, include FAR clause 52.223-11 in the solicitation and contract. (DFARS 223.8, DAFFARS 5323.804-90)</v>
      </c>
    </row>
    <row r="35" spans="1:2">
      <c r="A35" t="str">
        <v>03BC</v>
      </c>
      <c r="B35" t="str">
        <f>VLOOKUP('Split and Transpose Compute'!A35,'Comment Definition'!$A$2:$B$534, 2, FALSE)</f>
        <v>3.2 UCI Was market research conducted and appropriately documented in the file? (FAR 10.002, FAR 12.101(a), FAR 12.202(a), DFARS 210.002, DAFFARS 5310.002) (Hill PK Addendum: FAR 10.001)</v>
      </c>
    </row>
    <row r="36" spans="1:2">
      <c r="A36" t="str">
        <v>03BE</v>
      </c>
      <c r="B36" t="str">
        <f>VLOOKUP('Split and Transpose Compute'!A36,'Comment Definition'!$A$2:$B$534, 2, FALSE)</f>
        <v>3.1 UCI Did acquisition comply with source priorities where mandatory Government sources exist to satisfy requirements for supplies and services? (FAR 8.002, FAR 8.602, FAR 8.704, DFARS 208.602-70)</v>
      </c>
    </row>
    <row r="37" spans="1:2">
      <c r="A37" t="str">
        <v>08JA</v>
      </c>
      <c r="B37" t="str">
        <f>VLOOKUP('Split and Transpose Compute'!A37,'Comment Definition'!$A$2:$B$534, 2, FALSE)</f>
        <v>8.14 UCI Were applicable approvals or Determinations and Findings (D&amp;F’s) approved at the appropriate level and included in the contract file for Berry Amendment DNAD? (DFARS 225.7002-2(b), DAFFARS 5325.7002-2(b)(1)(iv))</v>
      </c>
    </row>
    <row r="38" spans="1:2">
      <c r="A38" t="str">
        <v>08JB</v>
      </c>
      <c r="B38" t="str">
        <f>VLOOKUP('Split and Transpose Compute'!A38,'Comment Definition'!$A$2:$B$534, 2, FALSE)</f>
        <v>Were the appropriate specialty metals provisions and clauses included in the solicitation/contract? (DFARS 225.7003-5)</v>
      </c>
    </row>
    <row r="39" spans="1:2">
      <c r="A39" t="str">
        <v>12BB</v>
      </c>
      <c r="B39" t="str">
        <f>VLOOKUP('Split and Transpose Compute'!A39,'Comment Definition'!$A$2:$B$534, 2, FALSE)</f>
        <v>Was the FMS customer specific information included in the line item and stated as FMS at the line item with the case identifier identified on the CLIN/Sub-CLIN? (DAFFARS 5306.302-4, 225.7301(c), 243.170 and PGI 225.7301(c)(ii), PGI 243.170, AFMCI 20-102 )</v>
      </c>
    </row>
    <row r="40" spans="1:2">
      <c r="A40" t="str">
        <v>12IM</v>
      </c>
      <c r="B40" t="str">
        <f>VLOOKUP('Split and Transpose Compute'!A40,'Comment Definition'!$A$2:$B$534, 2, FALSE)</f>
        <v>Were the appropriate clauses included in the solicitation/contract for 10 USC 2533a/10 USC 4862 Berry Amendment? Acquisition of items, either as end products or components, are restricted to items that have been grown, reprocessed, reused or produced in the United States under 10 USC 2533a Berry Amendment (DFARS 225.7002-1, and -3).</v>
      </c>
    </row>
    <row r="41" spans="1:2">
      <c r="A41" t="str">
        <v>12IN</v>
      </c>
      <c r="B41" t="str">
        <f>VLOOKUP('Split and Transpose Compute'!A41,'Comment Definition'!$A$2:$B$534, 2, FALSE)</f>
        <v>Were the appropriate clauses included in the solicitation/contract for 10 U.S.C. 2533b? Acquisition of items, or components of items, containing specialty metals, are restricted to specialty metals melted or produced in the United States. (DFARS 225.7003-5)</v>
      </c>
    </row>
    <row r="42" spans="1:2">
      <c r="A42" t="str">
        <v>62BG</v>
      </c>
      <c r="B42" t="str">
        <f>VLOOKUP('Split and Transpose Compute'!A42,'Comment Definition'!$A$2:$B$534, 2, FALSE)</f>
        <v>Was the FMS customer specific information included in the line item and stated as FMS at the line item with the case identifier identified on the CLIN/Sub-CLIN? (DAFFARS 5306.302-4, 225.7301(c), 243.170 and PGI 225.7301(c)(ii), PGI 243.170, AFMCI 20-102 )</v>
      </c>
    </row>
    <row r="43" spans="1:2">
      <c r="A43" t="str">
        <v>62IH</v>
      </c>
      <c r="B43" t="str">
        <f>VLOOKUP('Split and Transpose Compute'!A43,'Comment Definition'!$A$2:$B$534, 2, FALSE)</f>
        <v>Were the appropriate technical data, and computer software provision/clauses incorporated in the solicitation/contract? ( DFARS 227.71, DFARS 227.72) (If applicable see separate comment for royalty and patents)</v>
      </c>
    </row>
    <row r="44" spans="1:2">
      <c r="A44" t="str">
        <v>01AH</v>
      </c>
      <c r="B44" t="str">
        <f>VLOOKUP('Split and Transpose Compute'!A44,'Comment Definition'!$A$2:$B$534, 2, FALSE)</f>
        <v>Do the Purchase Requests for services acquisitions that are not performance based include the following statement: IAW 10 USC 2330, the Services Designated Official (SDO) has approved the attached Performance Work Statement and Quality Assurance Surveillance Plan ensuring requirements are performance based to the maximum extent practicable.? (DAFFARS 5337.170-2)</v>
      </c>
    </row>
    <row r="45" spans="1:2">
      <c r="A45" t="str">
        <v>01AJ</v>
      </c>
      <c r="B45" t="str">
        <f>VLOOKUP('Split and Transpose Compute'!A45,'Comment Definition'!$A$2:$B$534, 2, FALSE)</f>
        <v>31.4 UCI Was an independent government estimate of the cost of A&amp;E services submitted to the CO before commencing negotiations for each action expected to exceed the SAT? (FAR 36.605)</v>
      </c>
    </row>
    <row r="46" spans="1:2">
      <c r="A46" t="str">
        <v>01AK</v>
      </c>
      <c r="B46" t="str">
        <f>VLOOKUP('Split and Transpose Compute'!A46,'Comment Definition'!$A$2:$B$534, 2, FALSE)</f>
        <v>1.3 UCI If services, is the required determination by the Agency Head or Designated Requirements Official certifying that none of the functions to be performed are inherently governmental included in the contract file? (For AFMC, this is accomplished by a Requirements Approval Document.) (FAR 7.503(e) DFARS 207.5)</v>
      </c>
    </row>
    <row r="47" spans="1:2">
      <c r="A47" t="str">
        <v>01AL</v>
      </c>
      <c r="B47" t="str">
        <f>VLOOKUP('Split and Transpose Compute'!A47,'Comment Definition'!$A$2:$B$534, 2, FALSE)</f>
        <v>Do the Purchase Requests contain sufficient information to accurately define the requirement in terms of functions to be performed, performance required, or essential physical characteristics? (FAR 11.002)</v>
      </c>
    </row>
    <row r="48" spans="1:2">
      <c r="A48" t="str">
        <v>01AM</v>
      </c>
      <c r="B48" t="str">
        <f>VLOOKUP('Split and Transpose Compute'!A48,'Comment Definition'!$A$2:$B$534, 2, FALSE)</f>
        <v>Does the documentation of BPA calls cite the appropriate purchase requisitions and accounting and appropriation data? (Does not apply to purchases made via GPC) ( FAR 13.303-5(e)(4))</v>
      </c>
    </row>
    <row r="49" spans="1:2">
      <c r="A49" t="str">
        <v>02AC</v>
      </c>
      <c r="B49" t="str">
        <f>VLOOKUP('Split and Transpose Compute'!A49,'Comment Definition'!$A$2:$B$534, 2, FALSE)</f>
        <v>2.1 UCI Was an Early Strategy and Issues Session (ESIS) conducted for all service acquisitions greater than or equal to $100M (recommended for services acquisitions below $100M)? (AFI 63-138, paragraph 4.2)</v>
      </c>
    </row>
    <row r="50" spans="1:2">
      <c r="A50" t="str">
        <v>02BD</v>
      </c>
      <c r="B50" t="str">
        <f>VLOOKUP('Split and Transpose Compute'!A50,'Comment Definition'!$A$2:$B$534, 2, FALSE)</f>
        <v>Did the services designated official/SADA approve the SASS/Acquisition Strategy? (DAFFARS 5337.170-2, DAFI 63-138.)</v>
      </c>
    </row>
    <row r="51" spans="1:2">
      <c r="A51" t="str">
        <v>02BO</v>
      </c>
      <c r="B51" t="str">
        <f>VLOOKUP('Split and Transpose Compute'!A51,'Comment Definition'!$A$2:$B$534, 2, FALSE)</f>
        <v>2.12 UCI Does the acquisiton plan, or the contract file if a written acquisition plan is not required, document the contracting officer's decision whether or not to use multiple awards? (FAR 16.504(c)(1)(ii)(c), DFARS 216.504(c))</v>
      </c>
    </row>
    <row r="52" spans="1:2">
      <c r="A52" t="str">
        <v>02BP</v>
      </c>
      <c r="B52" t="str">
        <f>VLOOKUP('Split and Transpose Compute'!A52,'Comment Definition'!$A$2:$B$534, 2, FALSE)</f>
        <v>2.11 UCI Does the acquisiton plan, or the contract file if a written acquisition plan is not required, include documentation to show why the particular contract type was selected? (FAR 16.103(d), FAR 16.104, DFARS 216.104, DAFFARS 5316.103(d)</v>
      </c>
    </row>
    <row r="53" spans="1:2">
      <c r="A53" t="str">
        <v>08LC</v>
      </c>
      <c r="B53" t="str">
        <f>VLOOKUP('Split and Transpose Compute'!A53,'Comment Definition'!$A$2:$B$534, 2, FALSE)</f>
        <v>8.15 UCI Were applicable approvals or Determinations and Findings (D&amp;F’s) approved at the appropriate level and included in the contract file for Personal or Professional Services Contracts? (FAR 37.103, FAR 37.104, DFARS 237.104(b)(i), DAFFARS 5337.104(b))</v>
      </c>
    </row>
    <row r="54" spans="1:2">
      <c r="A54" t="str">
        <v>08LE</v>
      </c>
      <c r="B54" t="str">
        <f>VLOOKUP('Split and Transpose Compute'!A54,'Comment Definition'!$A$2:$B$534, 2, FALSE)</f>
        <v>The agency head or designee shall employ procedures to ensure that requirements for service contracts are vetted and approved as a safeguard to prevent contracts from being awarded or administered in a manner that constitutes an unauthorized personal services contract. Contracting officers shall follow the procedures at PGI 237.503, include substantially similar certifications in conjunction with service contract requirements, and place the certification in the contract file. (DFARS 237.503, DFARS PGI 237.503)</v>
      </c>
    </row>
    <row r="55" spans="1:2">
      <c r="A55" t="str">
        <v>08MA</v>
      </c>
      <c r="B55" t="str">
        <f>VLOOKUP('Split and Transpose Compute'!A55,'Comment Definition'!$A$2:$B$534, 2, FALSE)</f>
        <v>For a task order contract for A&amp;AS that exceeds five years, does the file contain documentation supporting an exception to the five year limitation? (FAR 16.505(c))</v>
      </c>
    </row>
    <row r="56" spans="1:2">
      <c r="A56" t="str">
        <v>08MB</v>
      </c>
      <c r="B56" t="str">
        <f>VLOOKUP('Split and Transpose Compute'!A56,'Comment Definition'!$A$2:$B$534, 2, FALSE)</f>
        <v>Does the file have the required determination supporting the lack of multiple awards for requirements contracts for A&amp;AS that exceeds 3 years and $15M (Including all options)? (FAR 16.503(d)(1))</v>
      </c>
    </row>
    <row r="57" spans="1:2">
      <c r="A57" t="str">
        <v>08NA</v>
      </c>
      <c r="B57" t="str">
        <f>VLOOKUP('Split and Transpose Compute'!A57,'Comment Definition'!$A$2:$B$534, 2, FALSE)</f>
        <v>2.10 UCI If services above the SAT, is the acquisition performance based IAW AFI 63-138, or approved to be otherwise by the Services Designated Official (SDO)? (FAR 37.6, DAFFARS 5337.170-2, DAFI 63-138)</v>
      </c>
    </row>
    <row r="58" spans="1:2">
      <c r="A58" t="str">
        <v>12IC</v>
      </c>
      <c r="B58" t="str">
        <f>VLOOKUP('Split and Transpose Compute'!A58,'Comment Definition'!$A$2:$B$534, 2, FALSE)</f>
        <v>For task order contracts for A&amp;AS contracts that exceed three years and $15M (Including all options) (IAW FAR 16.506(g), does the solicitation contain FAR 52.216-28, multiple awards for advisory &amp; assistance services as required unless a determination has been made that multiple awards are not practicable? (IAW FAR 16.504(c)(2)(i)(A))</v>
      </c>
    </row>
    <row r="59" spans="1:2">
      <c r="A59" t="str">
        <v>62IC</v>
      </c>
      <c r="B59" t="str">
        <f>VLOOKUP('Split and Transpose Compute'!A59,'Comment Definition'!$A$2:$B$534, 2, FALSE)</f>
        <v>Does the contract contain FAR 52.216-28, Multiple Awards for Advisory &amp; Assistance Services, as required for task order contracts for A&amp;AS services that exceed 3 years and $15M (including all options)? (FAR 16.506(g))</v>
      </c>
    </row>
    <row r="60" spans="1:2">
      <c r="A60" t="str">
        <v>01AO</v>
      </c>
      <c r="B60" t="str">
        <f>VLOOKUP('Split and Transpose Compute'!A60,'Comment Definition'!$A$2:$B$534, 2, FALSE)</f>
        <v>Does the contract file &gt;SAT contain a government estimate or enough details to support the complexity and/or dollar threshold of the requirement? (AFI64-102, FAR 4.803(a)(7), DoD IGCE Handbook Services Acquisition)</v>
      </c>
    </row>
    <row r="61" spans="1:2">
      <c r="A61" t="str">
        <v>02AB</v>
      </c>
      <c r="B61" t="str">
        <f>VLOOKUP('Split and Transpose Compute'!A61,'Comment Definition'!$A$2:$B$534, 2, FALSE)</f>
        <v>2.6 UCI If required, is an Acquisition Strategy Panel (ASP) or waiver by the ASP chairperson documented in the contract file? (DAFFARS 5307.104-92)</v>
      </c>
    </row>
    <row r="62" spans="1:2">
      <c r="A62" t="str">
        <v>02BA</v>
      </c>
      <c r="B62" t="str">
        <f>VLOOKUP('Split and Transpose Compute'!A62,'Comment Definition'!$A$2:$B$534, 2, FALSE)</f>
        <v>2.2 UCI If no exceptions apply, was a written Acquisition Plan (AP) or written Streamlined Strategy properly coordinated and approved at the appropriate level and included in the contract file? (FAR 7.103, FAR 7.104, DFARS 207.103, DFARS 207.104, DAFFARS 5307.104-92(c), DAFFARS 5307.105)</v>
      </c>
    </row>
    <row r="63" spans="1:2">
      <c r="A63" t="str">
        <v>02BE</v>
      </c>
      <c r="B63" t="str">
        <f>VLOOKUP('Split and Transpose Compute'!A63,'Comment Definition'!$A$2:$B$534, 2, FALSE)</f>
        <v>2.5 UCI If a cost-reimbursement contract, was the written acquisition plan approved/signed at least one level above the contracting officer? (FAR 16.301-3(a)(2))</v>
      </c>
    </row>
    <row r="64" spans="1:2">
      <c r="A64" t="str">
        <v>02BI</v>
      </c>
      <c r="B64" t="str">
        <f>VLOOKUP('Split and Transpose Compute'!A64,'Comment Definition'!$A$2:$B$534, 2, FALSE)</f>
        <v>When the plan proposes using other than full and open competition while awarding the contract, was the plan coordinated with the cognizant competition advocate (when competition advocate is required to sign the J&amp;A, &gt;750K)? Was coordination on the acquisition plan with the cognizant competition advocate secured before contract award on an other than full and open competition? (FAR 7.104(c), DAFFARS 5306.304(a))</v>
      </c>
    </row>
    <row r="65" spans="1:2">
      <c r="A65" t="str">
        <v>02BJ</v>
      </c>
      <c r="B65" t="str">
        <f>VLOOKUP('Split and Transpose Compute'!A65,'Comment Definition'!$A$2:$B$534, 2, FALSE)</f>
        <v>Was the Acquisition Plan coordinated with the small business specialist for a DoD acquisition where consolidation &gt;$2M or bundling at any value? (FAR 7.104(d), FAR 7.107)</v>
      </c>
    </row>
    <row r="66" spans="1:2">
      <c r="A66" t="str">
        <v>03AA</v>
      </c>
      <c r="B66" t="str">
        <f>VLOOKUP('Split and Transpose Compute'!A66,'Comment Definition'!$A$2:$B$534, 2, FALSE)</f>
        <v>27.2 UCI Federal Supply Schedule (FSS) Order: Were at least three schedule contractors considered prior to placing an order in excess of the micro-purchase threshold but not exceeding the simplified acquisition threshhold? Or was documentation of circumstances restricting consideration to fewer than three included as required? (FAR 8.405-1(c))</v>
      </c>
    </row>
    <row r="67" spans="1:2">
      <c r="A67" t="str">
        <v>04AJ</v>
      </c>
      <c r="B67" t="str">
        <f>VLOOKUP('Split and Transpose Compute'!A67,'Comment Definition'!$A$2:$B$534, 2, FALSE)</f>
        <v>4.3 UCI For acquisitions $8M or more, unless totally set-aside for small business, was the acquisition plan/strategy coordinated with the SB specialist?</v>
      </c>
    </row>
    <row r="68" spans="1:2">
      <c r="A68" t="str">
        <v>05AA</v>
      </c>
      <c r="B68" t="str">
        <f>VLOOKUP('Split and Transpose Compute'!A68,'Comment Definition'!$A$2:$B$534, 2, FALSE)</f>
        <v>6.1 UCI Was synopsis of proposed contract action accomplished as required, and if not, was an exception documented in the contract file? (FAR 5.205(g), FAR 7.107-5, DFARS 205.205-70)</v>
      </c>
    </row>
    <row r="69" spans="1:2">
      <c r="A69" t="str">
        <v>05AC</v>
      </c>
      <c r="B69" t="str">
        <f>VLOOKUP('Split and Transpose Compute'!A69,'Comment Definition'!$A$2:$B$534, 2, FALSE)</f>
        <v>5.1 UCI Was notification of consolidation or substantial bundling accomplished as required, and if not, was an exception documented in the contract file? (FAR 5.205(g), FAR 7.107-5, DFARS 205.205-70)</v>
      </c>
    </row>
    <row r="70" spans="1:2">
      <c r="A70" t="str">
        <v>06AB</v>
      </c>
      <c r="B70" t="str">
        <f>VLOOKUP('Split and Transpose Compute'!A70,'Comment Definition'!$A$2:$B$534, 2, FALSE)</f>
        <v>7.1 UCI If Other than Full and Open Competition, does the contract file include the appropriate justification or exception document which was approved at the appropriate level? (FAR 6.3, DFARS 206.304, DAFFARS 5306.304, DAFFARS 5308.405-6, FAR 8.405-6, FAR 11.105(a), FAR 16.505(b)(2)(ii)) (Hill PK Addendum: AFPD 64-1)</v>
      </c>
    </row>
    <row r="71" spans="1:2">
      <c r="A71" t="str">
        <v>06AC</v>
      </c>
      <c r="B71" t="str">
        <f>VLOOKUP('Split and Transpose Compute'!A71,'Comment Definition'!$A$2:$B$534, 2, FALSE)</f>
        <v>If Other than Full and Open Competition, does the contract file include documentation (Justification and Approval (FAR 6), Limited Sources Justification and Approval (FAR 8), single source justification or sole source justification including brand name for certain commercial items (FAR 13), or Fair Opportunity Exception (FOE) determination and approval, at the authorized appropriate level? (FAR 6.304, DAFFARS 5306.304? FAR 8.405-6(d), DAFFARS 5308.405-6, DAFFARS 5313.106-1, DAFFARS 5313.501, FAR 16.505(b)(1), DAFFARS 5316.505(b)(2))</v>
      </c>
    </row>
    <row r="72" spans="1:2">
      <c r="A72" t="str">
        <v>06EA</v>
      </c>
      <c r="B72" t="str">
        <f>VLOOKUP('Split and Transpose Compute'!A72,'Comment Definition'!$A$2:$B$534, 2, FALSE)</f>
        <v>27.3 UCI FSS Order: Was an order exceeding the SAT placed against an FSS awarded on a competitive basis? If not, was the contract file documented appropriately? (FAR 8.405-6(c), DFARS 208.405-6, DAFFARS 5308.405-6)</v>
      </c>
    </row>
    <row r="73" spans="1:2">
      <c r="A73" t="str">
        <v>08BA</v>
      </c>
      <c r="B73" t="str">
        <f>VLOOKUP('Split and Transpose Compute'!A73,'Comment Definition'!$A$2:$B$534, 2, FALSE)</f>
        <v>8.3 UCI Were applicable approvals or Determinations and Findings (D&amp;F’s) approved at the appropriate level and included in the contract file for Consolidation, Bundling, or Substantial Bundling? (FAR 7.107, DAFFARS 5307.107-2, DAFFARS 5307.107-3)</v>
      </c>
    </row>
    <row r="74" spans="1:2">
      <c r="A74" t="str">
        <v>08GA</v>
      </c>
      <c r="B74" t="str">
        <f>VLOOKUP('Split and Transpose Compute'!A74,'Comment Definition'!$A$2:$B$534, 2, FALSE)</f>
        <v>8.11 UCI Were applicable approvals or Determinations and Findings (D&amp;F’s) approved at the appropriate level and included in the contract file for Multi-Year? For services see DFARS 217.171, DAFFARS 5317.171. For supplies see DFARS 217.172 and DAFFARS 5317.172? (FAR 17.105-1, DAFFARS 5317.105-1) (Hill PK Addendum: authority has been delegated to SCO as per MP5301.601(a)(i))</v>
      </c>
    </row>
    <row r="75" spans="1:2">
      <c r="A75" t="str">
        <v>08HB</v>
      </c>
      <c r="B75" t="str">
        <f>VLOOKUP('Split and Transpose Compute'!A75,'Comment Definition'!$A$2:$B$534, 2, FALSE)</f>
        <v>8.12 UCI Were applicable approvals or Determinations and Findings (D&amp;F’s) approved at the appropriate level and included in the contract file for Options – Quantity/Term? (FAR 17.205, DAFFARS 5317.205) (Hill PK Addendum: FAR 1.702(b))</v>
      </c>
    </row>
    <row r="76" spans="1:2">
      <c r="A76" t="str">
        <v>08IB</v>
      </c>
      <c r="B76" t="str">
        <f>VLOOKUP('Split and Transpose Compute'!A76,'Comment Definition'!$A$2:$B$534, 2, FALSE)</f>
        <v>8.13 UCI Were applicable approvals or Determinations and Findings (D&amp;F’s) approved at the appropriate level and included in the contract file for Options – Exercise? (FAR 17.207, DFARS 217.207(c), DAFFARS 5317.207(c)) (Hill PK Addendum: (c ) and (f), and IAW DFARS 217.207 Items considered should be (1) funds are available; (2) the requirement covered by the option fulfills an existing government need; (3) the exercise of the option is the most advantageous method of fulfilling the government's need, price and other factors considered; and (4) the option was synopsized in accordance with Part 5 unless exempted by 5.202(a)(11) or other appropriate exemption in 5.202, (5) The contractor is not listed in the SAM Exclusions in accordance with FAR PART 9.405-1. (6) The contractor's past performance evaluations on other contract actions have been considered; (7) The contractor's performance on this contract has been acceptable, e.g., received satisfactory ratings and (8) The contractor's record in the System for Award Management database is active and the contractor's Data Universal Numbering System (DUNS) number, Commercial and Government Entity (CAGE) code, name, physical address are accurately reflected in the contract document?)</v>
      </c>
    </row>
    <row r="77" spans="1:2">
      <c r="A77" t="str">
        <v>08JA</v>
      </c>
      <c r="B77" t="str">
        <f>VLOOKUP('Split and Transpose Compute'!A77,'Comment Definition'!$A$2:$B$534, 2, FALSE)</f>
        <v>8.14 UCI Were applicable approvals or Determinations and Findings (D&amp;F’s) approved at the appropriate level and included in the contract file for Berry Amendment DNAD? (DFARS 225.7002-2(b), DAFFARS 5325.7002-2(b)(1)(iv))</v>
      </c>
    </row>
    <row r="78" spans="1:2">
      <c r="A78" t="str">
        <v>08KD</v>
      </c>
      <c r="B78" t="str">
        <f>VLOOKUP('Split and Transpose Compute'!A78,'Comment Definition'!$A$2:$B$534, 2, FALSE)</f>
        <v>30.1 UCI Were payment and performance bond requirements included in the solicitation and was adequate security obtained for acquisitions &gt;$35K? If not, was documentation present IAW FAR 28.102-1? (FAR 28.102, FAR 28.201)</v>
      </c>
    </row>
    <row r="79" spans="1:2">
      <c r="A79" t="str">
        <v>08KE</v>
      </c>
      <c r="B79" t="str">
        <f>VLOOKUP('Split and Transpose Compute'!A79,'Comment Definition'!$A$2:$B$534, 2, FALSE)</f>
        <v>31.2 UCI Was approval from the head of the agency received for any construction contract awarded to a firm (or its subsidiaries or affiliates) that designed the project? (FAR 36.209, DAFFARS 5336.209)</v>
      </c>
    </row>
    <row r="80" spans="1:2">
      <c r="A80" t="str">
        <v>08KF</v>
      </c>
      <c r="B80" t="str">
        <f>VLOOKUP('Split and Transpose Compute'!A80,'Comment Definition'!$A$2:$B$534, 2, FALSE)</f>
        <v>31.3 UCI Did the evaluation board prepare a selection report and recommend, in order of preference, at least three firms that were considered to be the most highly qualified? (FAR 36.602-3(d), DAFFARS 5336.602-3)</v>
      </c>
    </row>
    <row r="81" spans="1:2">
      <c r="A81" t="str">
        <v>08NA</v>
      </c>
      <c r="B81" t="str">
        <f>VLOOKUP('Split and Transpose Compute'!A81,'Comment Definition'!$A$2:$B$534, 2, FALSE)</f>
        <v>2.10 UCI If services above the SAT, is the acquisition performance based IAW AFI 63-138, or approved to be otherwise by the Services Designated Official (SDO)? (FAR 37.6, DAFFARS 5337.170-2, DAFI 63-138)</v>
      </c>
    </row>
    <row r="82" spans="1:2">
      <c r="A82" t="str">
        <v>08RI</v>
      </c>
      <c r="B82" t="str">
        <f>VLOOKUP('Split and Transpose Compute'!A82,'Comment Definition'!$A$2:$B$534, 2, FALSE)</f>
        <v>8.7 UCI Were applicable approvals or Determinations and Findings (D&amp;F’s) approved at the appropriate level and included in the contract file for Commercial Item Determination (&gt;SAT) (DFARS 212.102) (Hill PK Addendum: FAR 12.102, DFARS PGI 212.102. Can be done as a D&amp;F or addressed in the acquisition plan or documented in the market research with proper elements addressed.)</v>
      </c>
    </row>
    <row r="83" spans="1:2">
      <c r="A83" t="str">
        <v>12LD</v>
      </c>
      <c r="B83" t="str">
        <f>VLOOKUP('Split and Transpose Compute'!A83,'Comment Definition'!$A$2:$B$534, 2, FALSE)</f>
        <v>9.5 UCI Except for supplies or services exempted by DoDI 5000.79, did the Contracting Officer incorporate the provision at DFARS 252.204-7024, Notice on the Use of the Supplier Performance Risk System, in solicitations for supplies and services, including solicitations using FAR part 12 procedures for the acquisition of commercial products and commercial services? (DFARS 204.7604, DFARS 252.204-7024, DoDI 5000.79)</v>
      </c>
    </row>
    <row r="84" spans="1:2">
      <c r="A84" t="str">
        <v>12OC</v>
      </c>
      <c r="B84" t="str">
        <f>VLOOKUP('Split and Transpose Compute'!A84,'Comment Definition'!$A$2:$B$534, 2, FALSE)</f>
        <v>9.11 UCI Did the CO consider and specify in the solicitation the type and format of cost or pricing data that is required? Major considerations: competitive vs. sole source, dollar value of effort, possible TINA exceptions, preaward and postaward access to offeror's records? (FAR 15.403-5)</v>
      </c>
    </row>
    <row r="85" spans="1:2">
      <c r="A85" t="str">
        <v>32AA</v>
      </c>
      <c r="B85" t="str">
        <f>VLOOKUP('Split and Transpose Compute'!A85,'Comment Definition'!$A$2:$B$534, 2, FALSE)</f>
        <v>12.1 UCI Does the file include documentation supporting a determination of responsibility or nonresponsibility, including compliance with Limitations on Subcontracting (if applicable) and queries of all required systems (e.g., SAM (if no exception applies), FAPIIS (if &gt;SAT), and SPRS? (FAR 4.1102 - (SAM), FAR 9.103, FAR 9.104-1, FAR 9.105-2, FAR 9.405(e)(1), FAR 9.104-6 - (FAPIIS), DFARS 204.7602, DFARS 209.104-1, DAFFARS 5309.104-1)</v>
      </c>
    </row>
    <row r="86" spans="1:2">
      <c r="A86" t="str">
        <v>33AA</v>
      </c>
      <c r="B86" t="str">
        <f>VLOOKUP('Split and Transpose Compute'!A86,'Comment Definition'!$A$2:$B$534, 2, FALSE)</f>
        <v>14.1 UCI Is the Undefinitized Contract Action (UCA) approval document signed at the appropriate level, and does it fully explain the need to begin performance before definitization, including the adverse impact on agency requirements resulting from delays in beginning performance? (DFARS 217.7404-1, DAFFARS 5317.7404-1)</v>
      </c>
    </row>
    <row r="87" spans="1:2">
      <c r="A87" t="str">
        <v>48AA</v>
      </c>
      <c r="B87" t="str">
        <f>VLOOKUP('Split and Transpose Compute'!A87,'Comment Definition'!$A$2:$B$534, 2, FALSE)</f>
        <v>16.4 UCI**When certified cost or pricing data is required and none of the exceptions of FAR 15.403-1(b) apply, did the CO obtain a properly executed Certificate of Current Cost or Pricing Data? (FAR 15.403-4, FAR 15.403-1(b), FAR 15.406-2)</v>
      </c>
    </row>
    <row r="88" spans="1:2">
      <c r="A88" t="str">
        <v>50CA</v>
      </c>
      <c r="B88" t="str">
        <f>VLOOKUP('Split and Transpose Compute'!A88,'Comment Definition'!$A$2:$B$534, 2, FALSE)</f>
        <v>Did the contracting officer provide the basis and determine the price is fair and reasonable (even after obtaining additional data from sources other than the offeror) and request the offeror to submit data other than Certified Cost or Pricing Data? (FAR 15.403-3(c)(1), DFARS 215.403-1(c)(3), DFARS PGI 215.403-3, DAFFARS 5315.403-3, DAFFARS MP 5301.601(a)(i))</v>
      </c>
    </row>
    <row r="89" spans="1:2">
      <c r="A89" t="str">
        <v>50CD</v>
      </c>
      <c r="B89" t="str">
        <f>VLOOKUP('Split and Transpose Compute'!A89,'Comment Definition'!$A$2:$B$534, 2, FALSE)</f>
        <v>16.3 UCI If using commercial or simplified acquisition procedures, does the contract file document specific steps taken to ensure a fair and reasonable price was determined for the acquisition? (FAR 12.209, FAR 13.106-3, FAR 14.408-2, FAR 15.403-1(c)(3), FAR 15.406-3, DFARS 212.209, DFARS 215.403-1(c)(3), DAFFARS 5313.106-3)(Hill PK Addendum: This includes sealed bidding)</v>
      </c>
    </row>
    <row r="90" spans="1:2">
      <c r="A90" t="str">
        <v>50DB</v>
      </c>
      <c r="B90" t="str">
        <f>VLOOKUP('Split and Transpose Compute'!A90,'Comment Definition'!$A$2:$B$534, 2, FALSE)</f>
        <v>16.6 UCI If certified cost or pricing data was not required and acquisition exceeds the TINA threshold, did the CO obtain and utilize data other than certified cost or pricing data as necessary (e.g., price analysis and/or cost analysis) to establish a fair and reasonable price?(FAR 15.402, FAR 15.403-1, FAR 15.403-3, FAR 15.404-1, DFARS 215.402, DFARS 215.403-1(c), DFARS PGI 215.403-1, DFARS PGI 215.403-3, DFARS PGI 215.404-1)</v>
      </c>
    </row>
    <row r="91" spans="1:2">
      <c r="A91" t="str">
        <v>50EG</v>
      </c>
      <c r="B91" t="str">
        <f>VLOOKUP('Split and Transpose Compute'!A91,'Comment Definition'!$A$2:$B$534, 2, FALSE)</f>
        <v>For instances when pricing office assistance not used for an acquisition above the required thresholds in DAFFARS 5315.404-1-90(a), does the file include the waiver from the pricing chief? (DAFFARS MP 5315.404-1-90(c))</v>
      </c>
    </row>
    <row r="92" spans="1:2">
      <c r="A92" t="str">
        <v>50EM</v>
      </c>
      <c r="B92" t="str">
        <f>VLOOKUP('Split and Transpose Compute'!A92,'Comment Definition'!$A$2:$B$534, 2, FALSE)</f>
        <v>16.7 UCI If certified cost or pricing data was not required and acquisition exceeds the TINA threshold, did the CO document the exception used and the basis for not requiring certified cost or pricing data? (FAR 15.403-1, FAR 15.403-2, FAR 15.406-3(a)(5), DFARS 215.403-1, DAFFARS 5315.403-1)</v>
      </c>
    </row>
    <row r="93" spans="1:2">
      <c r="A93" t="str">
        <v>50FA</v>
      </c>
      <c r="B93" t="str">
        <f>VLOOKUP('Split and Transpose Compute'!A93,'Comment Definition'!$A$2:$B$534, 2, FALSE)</f>
        <v>Did the CO Determination of Fair and Reasonable for the FSS order comply with the requirements of DoD Class Deviation 2014-O0011 Determination of Fair and Reasonable Prices When Using Federal Supply Schedules? (DFARS 208.404)</v>
      </c>
    </row>
    <row r="94" spans="1:2">
      <c r="A94" t="str">
        <v>50FB</v>
      </c>
      <c r="B94" t="str">
        <f>VLOOKUP('Split and Transpose Compute'!A94,'Comment Definition'!$A$2:$B$534, 2, FALSE)</f>
        <v>Does the file contain evidence that a price reduction(s) was sought from the schedule contractors when the FSS order exceeds the SAT? (FAR 8.405-4)</v>
      </c>
    </row>
    <row r="95" spans="1:2">
      <c r="A95" t="str">
        <v>50FC</v>
      </c>
      <c r="B95" t="str">
        <f>VLOOKUP('Split and Transpose Compute'!A95,'Comment Definition'!$A$2:$B$534, 2, FALSE)</f>
        <v>When award on a multiple award competition was made to other than the low offer does the file contain a best value determination? (FAR 8.405-2(d))</v>
      </c>
    </row>
    <row r="96" spans="1:2">
      <c r="A96" t="str">
        <v>50FD</v>
      </c>
      <c r="B96" t="str">
        <f>VLOOKUP('Split and Transpose Compute'!A96,'Comment Definition'!$A$2:$B$534, 2, FALSE)</f>
        <v>Have all memoranda been signed/dated by the Contracting Officer? (FAR and SUPPLEMENTS).</v>
      </c>
    </row>
    <row r="97" spans="1:2">
      <c r="A97" t="str">
        <v>55AAA</v>
      </c>
      <c r="B97" t="str">
        <f>VLOOKUP('Split and Transpose Compute'!A97,'Comment Definition'!$A$2:$B$534, 2, FALSE)</f>
        <v>20.2 UCI Were the Source Selection Plan and Source Selection Decision Document approved at the appropriate level? (DFARS 215.303(b)(2), DoD SS Procedures, Chpt 2, 3 &amp; 4, DAFFARS MP5315.3, Chpt 4)</v>
      </c>
    </row>
    <row r="98" spans="1:2">
      <c r="A98" t="str">
        <v>55AAB</v>
      </c>
      <c r="B98" t="str">
        <f>VLOOKUP('Split and Transpose Compute'!A98,'Comment Definition'!$A$2:$B$534, 2, FALSE)</f>
        <v>Did the SSP include the Acquisition Strategy - (a summary of the planned acquisition approach to include a description of how the specific acquisition being competed fits into the entire program)? (DoD Source Selection Procedures, 2.2.2)</v>
      </c>
    </row>
    <row r="99" spans="1:2">
      <c r="A99" t="str">
        <v>66AA</v>
      </c>
      <c r="B99" t="str">
        <f>VLOOKUP('Split and Transpose Compute'!A99,'Comment Definition'!$A$2:$B$534, 2, FALSE)</f>
        <v>24.2 UCI If &gt;$7.5M, was announcement of contract award executed via 1279 Report as required? (DFARS 205.303, DAFFARS 5305.303)</v>
      </c>
    </row>
    <row r="100" spans="1:2">
      <c r="A100" t="str">
        <v>71AE</v>
      </c>
      <c r="B100" t="str">
        <f>VLOOKUP('Split and Transpose Compute'!A100,'Comment Definition'!$A$2:$B$534, 2, FALSE)</f>
        <v>30.6 UCI  Was final inspection and acceptance of the construction made by the Government on a fixed-price construction contract over the SAT? (FAR 46.312, FAR 52.232-26, FAR 52.232-27, FAR 52.246-12)</v>
      </c>
    </row>
    <row r="101" spans="1:2">
      <c r="A101" t="str">
        <v>99AG</v>
      </c>
      <c r="B101" t="str">
        <f>VLOOKUP('Split and Transpose Compute'!A101,'Comment Definition'!$A$2:$B$534, 2, FALSE)</f>
        <v>13.2 UCI For contractors required to implement NIST SP 800-171 in accordance with the clause at 252.204-7012, is there documented verification prior to award of a contract, task order, or delivery order, except for those that are solely for the acquisition of COTS items, and prior to exercising an option period or extending the period of performance on a contract, task order, or delivery order, except for those that are solely for the acquisition of COTS items, that the summary level score of a current NIST SP 800-171 DoD Assessment is posted in Supplier Performance Risk System (SPRS)? (DFARS 204.7303(b), DFARS 204.7304(c) and (e), DFARS 252.204-7012, DFARS 252.204-7020)</v>
      </c>
    </row>
    <row r="102" spans="1:2">
      <c r="A102" t="str">
        <v>01AO</v>
      </c>
      <c r="B102" t="str">
        <f>VLOOKUP('Split and Transpose Compute'!A102,'Comment Definition'!$A$2:$B$534, 2, FALSE)</f>
        <v>Does the contract file &gt;SAT contain a government estimate or enough details to support the complexity and/or dollar threshold of the requirement? (AFI64-102, FAR 4.803(a)(7), DoD IGCE Handbook Services Acquisition)</v>
      </c>
    </row>
    <row r="103" spans="1:2">
      <c r="A103" t="str">
        <v>02AB</v>
      </c>
      <c r="B103" t="str">
        <f>VLOOKUP('Split and Transpose Compute'!A103,'Comment Definition'!$A$2:$B$534, 2, FALSE)</f>
        <v>2.6 UCI If required, is an Acquisition Strategy Panel (ASP) or waiver by the ASP chairperson documented in the contract file? (DAFFARS 5307.104-92)</v>
      </c>
    </row>
    <row r="104" spans="1:2">
      <c r="A104" t="str">
        <v>02BA</v>
      </c>
      <c r="B104" t="str">
        <f>VLOOKUP('Split and Transpose Compute'!A104,'Comment Definition'!$A$2:$B$534, 2, FALSE)</f>
        <v>2.2 UCI If no exceptions apply, was a written Acquisition Plan (AP) or written Streamlined Strategy properly coordinated and approved at the appropriate level and included in the contract file? (FAR 7.103, FAR 7.104, DFARS 207.103, DFARS 207.104, DAFFARS 5307.104-92(c), DAFFARS 5307.105)</v>
      </c>
    </row>
    <row r="105" spans="1:2">
      <c r="A105" t="str">
        <v>02BE</v>
      </c>
      <c r="B105" t="str">
        <f>VLOOKUP('Split and Transpose Compute'!A105,'Comment Definition'!$A$2:$B$534, 2, FALSE)</f>
        <v>2.5 UCI If a cost-reimbursement contract, was the written acquisition plan approved/signed at least one level above the contracting officer? (FAR 16.301-3(a)(2))</v>
      </c>
    </row>
    <row r="106" spans="1:2">
      <c r="A106" t="str">
        <v>02BI</v>
      </c>
      <c r="B106" t="str">
        <f>VLOOKUP('Split and Transpose Compute'!A106,'Comment Definition'!$A$2:$B$534, 2, FALSE)</f>
        <v>When the plan proposes using other than full and open competition while awarding the contract, was the plan coordinated with the cognizant competition advocate (when competition advocate is required to sign the J&amp;A, &gt;750K)? Was coordination on the acquisition plan with the cognizant competition advocate secured before contract award on an other than full and open competition? (FAR 7.104(c), DAFFARS 5306.304(a))</v>
      </c>
    </row>
    <row r="107" spans="1:2">
      <c r="A107" t="str">
        <v>02BJ</v>
      </c>
      <c r="B107" t="str">
        <f>VLOOKUP('Split and Transpose Compute'!A107,'Comment Definition'!$A$2:$B$534, 2, FALSE)</f>
        <v>Was the Acquisition Plan coordinated with the small business specialist for a DoD acquisition where consolidation &gt;$2M or bundling at any value? (FAR 7.104(d), FAR 7.107)</v>
      </c>
    </row>
    <row r="108" spans="1:2">
      <c r="A108" t="str">
        <v>03AA</v>
      </c>
      <c r="B108" t="str">
        <f>VLOOKUP('Split and Transpose Compute'!A108,'Comment Definition'!$A$2:$B$534, 2, FALSE)</f>
        <v>27.2 UCI Federal Supply Schedule (FSS) Order: Were at least three schedule contractors considered prior to placing an order in excess of the micro-purchase threshold but not exceeding the simplified acquisition threshhold? Or was documentation of circumstances restricting consideration to fewer than three included as required? (FAR 8.405-1(c))</v>
      </c>
    </row>
    <row r="109" spans="1:2">
      <c r="A109" t="str">
        <v>04AJ</v>
      </c>
      <c r="B109" t="str">
        <f>VLOOKUP('Split and Transpose Compute'!A109,'Comment Definition'!$A$2:$B$534, 2, FALSE)</f>
        <v>4.3 UCI For acquisitions $8M or more, unless totally set-aside for small business, was the acquisition plan/strategy coordinated with the SB specialist?</v>
      </c>
    </row>
    <row r="110" spans="1:2">
      <c r="A110" t="str">
        <v>05AA</v>
      </c>
      <c r="B110" t="str">
        <f>VLOOKUP('Split and Transpose Compute'!A110,'Comment Definition'!$A$2:$B$534, 2, FALSE)</f>
        <v>6.1 UCI Was synopsis of proposed contract action accomplished as required, and if not, was an exception documented in the contract file? (FAR 5.205(g), FAR 7.107-5, DFARS 205.205-70)</v>
      </c>
    </row>
    <row r="111" spans="1:2">
      <c r="A111" t="str">
        <v>05AC</v>
      </c>
      <c r="B111" t="str">
        <f>VLOOKUP('Split and Transpose Compute'!A111,'Comment Definition'!$A$2:$B$534, 2, FALSE)</f>
        <v>5.1 UCI Was notification of consolidation or substantial bundling accomplished as required, and if not, was an exception documented in the contract file? (FAR 5.205(g), FAR 7.107-5, DFARS 205.205-70)</v>
      </c>
    </row>
    <row r="112" spans="1:2">
      <c r="A112" t="str">
        <v>06AB</v>
      </c>
      <c r="B112" t="str">
        <f>VLOOKUP('Split and Transpose Compute'!A112,'Comment Definition'!$A$2:$B$534, 2, FALSE)</f>
        <v>7.1 UCI If Other than Full and Open Competition, does the contract file include the appropriate justification or exception document which was approved at the appropriate level? (FAR 6.3, DFARS 206.304, DAFFARS 5306.304, DAFFARS 5308.405-6, FAR 8.405-6, FAR 11.105(a), FAR 16.505(b)(2)(ii)) (Hill PK Addendum: AFPD 64-1)</v>
      </c>
    </row>
    <row r="113" spans="1:2">
      <c r="A113" t="str">
        <v>06AC</v>
      </c>
      <c r="B113" t="str">
        <f>VLOOKUP('Split and Transpose Compute'!A113,'Comment Definition'!$A$2:$B$534, 2, FALSE)</f>
        <v>If Other than Full and Open Competition, does the contract file include documentation (Justification and Approval (FAR 6), Limited Sources Justification and Approval (FAR 8), single source justification or sole source justification including brand name for certain commercial items (FAR 13), or Fair Opportunity Exception (FOE) determination and approval, at the authorized appropriate level? (FAR 6.304, DAFFARS 5306.304? FAR 8.405-6(d), DAFFARS 5308.405-6, DAFFARS 5313.106-1, DAFFARS 5313.501, FAR 16.505(b)(1), DAFFARS 5316.505(b)(2))</v>
      </c>
    </row>
    <row r="114" spans="1:2">
      <c r="A114" t="str">
        <v>06EA</v>
      </c>
      <c r="B114" t="str">
        <f>VLOOKUP('Split and Transpose Compute'!A114,'Comment Definition'!$A$2:$B$534, 2, FALSE)</f>
        <v>27.3 UCI FSS Order: Was an order exceeding the SAT placed against an FSS awarded on a competitive basis? If not, was the contract file documented appropriately? (FAR 8.405-6(c), DFARS 208.405-6, DAFFARS 5308.405-6)</v>
      </c>
    </row>
    <row r="115" spans="1:2">
      <c r="A115" t="str">
        <v>08BA</v>
      </c>
      <c r="B115" t="str">
        <f>VLOOKUP('Split and Transpose Compute'!A115,'Comment Definition'!$A$2:$B$534, 2, FALSE)</f>
        <v>8.3 UCI Were applicable approvals or Determinations and Findings (D&amp;F’s) approved at the appropriate level and included in the contract file for Consolidation, Bundling, or Substantial Bundling? (FAR 7.107, DAFFARS 5307.107-2, DAFFARS 5307.107-3)</v>
      </c>
    </row>
    <row r="116" spans="1:2">
      <c r="A116" t="str">
        <v>08GA</v>
      </c>
      <c r="B116" t="str">
        <f>VLOOKUP('Split and Transpose Compute'!A116,'Comment Definition'!$A$2:$B$534, 2, FALSE)</f>
        <v>8.11 UCI Were applicable approvals or Determinations and Findings (D&amp;F’s) approved at the appropriate level and included in the contract file for Multi-Year? For services see DFARS 217.171, DAFFARS 5317.171. For supplies see DFARS 217.172 and DAFFARS 5317.172? (FAR 17.105-1, DAFFARS 5317.105-1) (Hill PK Addendum: authority has been delegated to SCO as per MP5301.601(a)(i))</v>
      </c>
    </row>
    <row r="117" spans="1:2">
      <c r="A117" t="str">
        <v>08HB</v>
      </c>
      <c r="B117" t="str">
        <f>VLOOKUP('Split and Transpose Compute'!A117,'Comment Definition'!$A$2:$B$534, 2, FALSE)</f>
        <v>8.12 UCI Were applicable approvals or Determinations and Findings (D&amp;F’s) approved at the appropriate level and included in the contract file for Options – Quantity/Term? (FAR 17.205, DAFFARS 5317.205) (Hill PK Addendum: FAR 1.702(b))</v>
      </c>
    </row>
    <row r="118" spans="1:2">
      <c r="A118" t="str">
        <v>08IB</v>
      </c>
      <c r="B118" t="str">
        <f>VLOOKUP('Split and Transpose Compute'!A118,'Comment Definition'!$A$2:$B$534, 2, FALSE)</f>
        <v>8.13 UCI Were applicable approvals or Determinations and Findings (D&amp;F’s) approved at the appropriate level and included in the contract file for Options – Exercise? (FAR 17.207, DFARS 217.207(c), DAFFARS 5317.207(c)) (Hill PK Addendum: (c ) and (f), and IAW DFARS 217.207 Items considered should be (1) funds are available; (2) the requirement covered by the option fulfills an existing government need; (3) the exercise of the option is the most advantageous method of fulfilling the government's need, price and other factors considered; and (4) the option was synopsized in accordance with Part 5 unless exempted by 5.202(a)(11) or other appropriate exemption in 5.202, (5) The contractor is not listed in the SAM Exclusions in accordance with FAR PART 9.405-1. (6) The contractor's past performance evaluations on other contract actions have been considered; (7) The contractor's performance on this contract has been acceptable, e.g., received satisfactory ratings and (8) The contractor's record in the System for Award Management database is active and the contractor's Data Universal Numbering System (DUNS) number, Commercial and Government Entity (CAGE) code, name, physical address are accurately reflected in the contract document?)</v>
      </c>
    </row>
    <row r="119" spans="1:2">
      <c r="A119" t="str">
        <v>08JA</v>
      </c>
      <c r="B119" t="str">
        <f>VLOOKUP('Split and Transpose Compute'!A119,'Comment Definition'!$A$2:$B$534, 2, FALSE)</f>
        <v>8.14 UCI Were applicable approvals or Determinations and Findings (D&amp;F’s) approved at the appropriate level and included in the contract file for Berry Amendment DNAD? (DFARS 225.7002-2(b), DAFFARS 5325.7002-2(b)(1)(iv))</v>
      </c>
    </row>
    <row r="120" spans="1:2">
      <c r="A120" t="str">
        <v>08KD</v>
      </c>
      <c r="B120" t="str">
        <f>VLOOKUP('Split and Transpose Compute'!A120,'Comment Definition'!$A$2:$B$534, 2, FALSE)</f>
        <v>30.1 UCI Were payment and performance bond requirements included in the solicitation and was adequate security obtained for acquisitions &gt;$35K? If not, was documentation present IAW FAR 28.102-1? (FAR 28.102, FAR 28.201)</v>
      </c>
    </row>
    <row r="121" spans="1:2">
      <c r="A121" t="str">
        <v>08KE</v>
      </c>
      <c r="B121" t="str">
        <f>VLOOKUP('Split and Transpose Compute'!A121,'Comment Definition'!$A$2:$B$534, 2, FALSE)</f>
        <v>31.2 UCI Was approval from the head of the agency received for any construction contract awarded to a firm (or its subsidiaries or affiliates) that designed the project? (FAR 36.209, DAFFARS 5336.209)</v>
      </c>
    </row>
    <row r="122" spans="1:2">
      <c r="A122" t="str">
        <v>08KF</v>
      </c>
      <c r="B122" t="str">
        <f>VLOOKUP('Split and Transpose Compute'!A122,'Comment Definition'!$A$2:$B$534, 2, FALSE)</f>
        <v>31.3 UCI Did the evaluation board prepare a selection report and recommend, in order of preference, at least three firms that were considered to be the most highly qualified? (FAR 36.602-3(d), DAFFARS 5336.602-3)</v>
      </c>
    </row>
    <row r="123" spans="1:2">
      <c r="A123" t="str">
        <v>08NA</v>
      </c>
      <c r="B123" t="str">
        <f>VLOOKUP('Split and Transpose Compute'!A123,'Comment Definition'!$A$2:$B$534, 2, FALSE)</f>
        <v>2.10 UCI If services above the SAT, is the acquisition performance based IAW AFI 63-138, or approved to be otherwise by the Services Designated Official (SDO)? (FAR 37.6, DAFFARS 5337.170-2, DAFI 63-138)</v>
      </c>
    </row>
    <row r="124" spans="1:2">
      <c r="A124" t="str">
        <v>08RI</v>
      </c>
      <c r="B124" t="str">
        <f>VLOOKUP('Split and Transpose Compute'!A124,'Comment Definition'!$A$2:$B$534, 2, FALSE)</f>
        <v>8.7 UCI Were applicable approvals or Determinations and Findings (D&amp;F’s) approved at the appropriate level and included in the contract file for Commercial Item Determination (&gt;SAT) (DFARS 212.102) (Hill PK Addendum: FAR 12.102, DFARS PGI 212.102. Can be done as a D&amp;F or addressed in the acquisition plan or documented in the market research with proper elements addressed.)</v>
      </c>
    </row>
    <row r="125" spans="1:2">
      <c r="A125" t="str">
        <v>12LD</v>
      </c>
      <c r="B125" t="str">
        <f>VLOOKUP('Split and Transpose Compute'!A125,'Comment Definition'!$A$2:$B$534, 2, FALSE)</f>
        <v>9.5 UCI Except for supplies or services exempted by DoDI 5000.79, did the Contracting Officer incorporate the provision at DFARS 252.204-7024, Notice on the Use of the Supplier Performance Risk System, in solicitations for supplies and services, including solicitations using FAR part 12 procedures for the acquisition of commercial products and commercial services? (DFARS 204.7604, DFARS 252.204-7024, DoDI 5000.79)</v>
      </c>
    </row>
    <row r="126" spans="1:2">
      <c r="A126" t="str">
        <v>12OC</v>
      </c>
      <c r="B126" t="str">
        <f>VLOOKUP('Split and Transpose Compute'!A126,'Comment Definition'!$A$2:$B$534, 2, FALSE)</f>
        <v>9.11 UCI Did the CO consider and specify in the solicitation the type and format of cost or pricing data that is required? Major considerations: competitive vs. sole source, dollar value of effort, possible TINA exceptions, preaward and postaward access to offeror's records? (FAR 15.403-5)</v>
      </c>
    </row>
    <row r="127" spans="1:2">
      <c r="A127" t="str">
        <v>32AA</v>
      </c>
      <c r="B127" t="str">
        <f>VLOOKUP('Split and Transpose Compute'!A127,'Comment Definition'!$A$2:$B$534, 2, FALSE)</f>
        <v>12.1 UCI Does the file include documentation supporting a determination of responsibility or nonresponsibility, including compliance with Limitations on Subcontracting (if applicable) and queries of all required systems (e.g., SAM (if no exception applies), FAPIIS (if &gt;SAT), and SPRS? (FAR 4.1102 - (SAM), FAR 9.103, FAR 9.104-1, FAR 9.105-2, FAR 9.405(e)(1), FAR 9.104-6 - (FAPIIS), DFARS 204.7602, DFARS 209.104-1, DAFFARS 5309.104-1)</v>
      </c>
    </row>
    <row r="128" spans="1:2">
      <c r="A128" t="str">
        <v>33AA</v>
      </c>
      <c r="B128" t="str">
        <f>VLOOKUP('Split and Transpose Compute'!A128,'Comment Definition'!$A$2:$B$534, 2, FALSE)</f>
        <v>14.1 UCI Is the Undefinitized Contract Action (UCA) approval document signed at the appropriate level, and does it fully explain the need to begin performance before definitization, including the adverse impact on agency requirements resulting from delays in beginning performance? (DFARS 217.7404-1, DAFFARS 5317.7404-1)</v>
      </c>
    </row>
    <row r="129" spans="1:2">
      <c r="A129" t="str">
        <v>48AA</v>
      </c>
      <c r="B129" t="str">
        <f>VLOOKUP('Split and Transpose Compute'!A129,'Comment Definition'!$A$2:$B$534, 2, FALSE)</f>
        <v>16.4 UCI**When certified cost or pricing data is required and none of the exceptions of FAR 15.403-1(b) apply, did the CO obtain a properly executed Certificate of Current Cost or Pricing Data? (FAR 15.403-4, FAR 15.403-1(b), FAR 15.406-2)</v>
      </c>
    </row>
    <row r="130" spans="1:2">
      <c r="A130" t="str">
        <v>50CA</v>
      </c>
      <c r="B130" t="str">
        <f>VLOOKUP('Split and Transpose Compute'!A130,'Comment Definition'!$A$2:$B$534, 2, FALSE)</f>
        <v>Did the contracting officer provide the basis and determine the price is fair and reasonable (even after obtaining additional data from sources other than the offeror) and request the offeror to submit data other than Certified Cost or Pricing Data? (FAR 15.403-3(c)(1), DFARS 215.403-1(c)(3), DFARS PGI 215.403-3, DAFFARS 5315.403-3, DAFFARS MP 5301.601(a)(i))</v>
      </c>
    </row>
    <row r="131" spans="1:2">
      <c r="A131" t="str">
        <v>50CD</v>
      </c>
      <c r="B131" t="str">
        <f>VLOOKUP('Split and Transpose Compute'!A131,'Comment Definition'!$A$2:$B$534, 2, FALSE)</f>
        <v>16.3 UCI If using commercial or simplified acquisition procedures, does the contract file document specific steps taken to ensure a fair and reasonable price was determined for the acquisition? (FAR 12.209, FAR 13.106-3, FAR 14.408-2, FAR 15.403-1(c)(3), FAR 15.406-3, DFARS 212.209, DFARS 215.403-1(c)(3), DAFFARS 5313.106-3)(Hill PK Addendum: This includes sealed bidding)</v>
      </c>
    </row>
    <row r="132" spans="1:2">
      <c r="A132" t="str">
        <v>50DB</v>
      </c>
      <c r="B132" t="str">
        <f>VLOOKUP('Split and Transpose Compute'!A132,'Comment Definition'!$A$2:$B$534, 2, FALSE)</f>
        <v>16.6 UCI If certified cost or pricing data was not required and acquisition exceeds the TINA threshold, did the CO obtain and utilize data other than certified cost or pricing data as necessary (e.g., price analysis and/or cost analysis) to establish a fair and reasonable price?(FAR 15.402, FAR 15.403-1, FAR 15.403-3, FAR 15.404-1, DFARS 215.402, DFARS 215.403-1(c), DFARS PGI 215.403-1, DFARS PGI 215.403-3, DFARS PGI 215.404-1)</v>
      </c>
    </row>
    <row r="133" spans="1:2">
      <c r="A133" t="str">
        <v>50EG</v>
      </c>
      <c r="B133" t="str">
        <f>VLOOKUP('Split and Transpose Compute'!A133,'Comment Definition'!$A$2:$B$534, 2, FALSE)</f>
        <v>For instances when pricing office assistance not used for an acquisition above the required thresholds in DAFFARS 5315.404-1-90(a), does the file include the waiver from the pricing chief? (DAFFARS MP 5315.404-1-90(c))</v>
      </c>
    </row>
    <row r="134" spans="1:2">
      <c r="A134" t="str">
        <v>50EM</v>
      </c>
      <c r="B134" t="str">
        <f>VLOOKUP('Split and Transpose Compute'!A134,'Comment Definition'!$A$2:$B$534, 2, FALSE)</f>
        <v>16.7 UCI If certified cost or pricing data was not required and acquisition exceeds the TINA threshold, did the CO document the exception used and the basis for not requiring certified cost or pricing data? (FAR 15.403-1, FAR 15.403-2, FAR 15.406-3(a)(5), DFARS 215.403-1, DAFFARS 5315.403-1)</v>
      </c>
    </row>
    <row r="135" spans="1:2">
      <c r="A135" t="str">
        <v>50FA</v>
      </c>
      <c r="B135" t="str">
        <f>VLOOKUP('Split and Transpose Compute'!A135,'Comment Definition'!$A$2:$B$534, 2, FALSE)</f>
        <v>Did the CO Determination of Fair and Reasonable for the FSS order comply with the requirements of DoD Class Deviation 2014-O0011 Determination of Fair and Reasonable Prices When Using Federal Supply Schedules? (DFARS 208.404)</v>
      </c>
    </row>
    <row r="136" spans="1:2">
      <c r="A136" t="str">
        <v>50FB</v>
      </c>
      <c r="B136" t="str">
        <f>VLOOKUP('Split and Transpose Compute'!A136,'Comment Definition'!$A$2:$B$534, 2, FALSE)</f>
        <v>Does the file contain evidence that a price reduction(s) was sought from the schedule contractors when the FSS order exceeds the SAT? (FAR 8.405-4)</v>
      </c>
    </row>
    <row r="137" spans="1:2">
      <c r="A137" t="str">
        <v>50FC</v>
      </c>
      <c r="B137" t="str">
        <f>VLOOKUP('Split and Transpose Compute'!A137,'Comment Definition'!$A$2:$B$534, 2, FALSE)</f>
        <v>When award on a multiple award competition was made to other than the low offer does the file contain a best value determination? (FAR 8.405-2(d))</v>
      </c>
    </row>
    <row r="138" spans="1:2">
      <c r="A138" t="str">
        <v>55AAA</v>
      </c>
      <c r="B138" t="str">
        <f>VLOOKUP('Split and Transpose Compute'!A138,'Comment Definition'!$A$2:$B$534, 2, FALSE)</f>
        <v>20.2 UCI Were the Source Selection Plan and Source Selection Decision Document approved at the appropriate level? (DFARS 215.303(b)(2), DoD SS Procedures, Chpt 2, 3 &amp; 4, DAFFARS MP5315.3, Chpt 4)</v>
      </c>
    </row>
    <row r="139" spans="1:2">
      <c r="A139" t="str">
        <v>55AAB</v>
      </c>
      <c r="B139" t="str">
        <f>VLOOKUP('Split and Transpose Compute'!A139,'Comment Definition'!$A$2:$B$534, 2, FALSE)</f>
        <v>Did the SSP include the Acquisition Strategy - (a summary of the planned acquisition approach to include a description of how the specific acquisition being competed fits into the entire program)? (DoD Source Selection Procedures, 2.2.2)</v>
      </c>
    </row>
    <row r="140" spans="1:2">
      <c r="A140" t="str">
        <v>66AA</v>
      </c>
      <c r="B140" t="str">
        <f>VLOOKUP('Split and Transpose Compute'!A140,'Comment Definition'!$A$2:$B$534, 2, FALSE)</f>
        <v>24.2 UCI If &gt;$7.5M, was announcement of contract award executed via 1279 Report as required? (DFARS 205.303, DAFFARS 5305.303)</v>
      </c>
    </row>
    <row r="141" spans="1:2">
      <c r="A141" t="str">
        <v>71AE</v>
      </c>
      <c r="B141" t="str">
        <f>VLOOKUP('Split and Transpose Compute'!A141,'Comment Definition'!$A$2:$B$534, 2, FALSE)</f>
        <v>30.6 UCI  Was final inspection and acceptance of the construction made by the Government on a fixed-price construction contract over the SAT? (FAR 46.312, FAR 52.232-26, FAR 52.232-27, FAR 52.246-12)</v>
      </c>
    </row>
    <row r="142" spans="1:2">
      <c r="A142" t="str">
        <v>99AG</v>
      </c>
      <c r="B142" t="str">
        <f>VLOOKUP('Split and Transpose Compute'!A142,'Comment Definition'!$A$2:$B$534, 2, FALSE)</f>
        <v>13.2 UCI For contractors required to implement NIST SP 800-171 in accordance with the clause at 252.204-7012, is there documented verification prior to award of a contract, task order, or delivery order, except for those that are solely for the acquisition of COTS items, and prior to exercising an option period or extending the period of performance on a contract, task order, or delivery order, except for those that are solely for the acquisition of COTS items, that the summary level score of a current NIST SP 800-171 DoD Assessment is posted in Supplier Performance Risk System (SPRS)? (DFARS 204.7303(b), DFARS 204.7304(c) and (e), DFARS 252.204-7012, DFARS 252.204-7020)</v>
      </c>
    </row>
    <row r="143" spans="1:2">
      <c r="A143" t="str">
        <v>50CA</v>
      </c>
      <c r="B143" t="str">
        <f>VLOOKUP('Split and Transpose Compute'!A143,'Comment Definition'!$A$2:$B$534, 2, FALSE)</f>
        <v>Did the contracting officer provide the basis and determine the price is fair and reasonable (even after obtaining additional data from sources other than the offeror) and request the offeror to submit data other than Certified Cost or Pricing Data? (FAR 15.403-3(c)(1), DFARS 215.403-1(c)(3), DFARS PGI 215.403-3, DAFFARS 5315.403-3, DAFFARS MP 5301.601(a)(i))</v>
      </c>
    </row>
    <row r="144" spans="1:2">
      <c r="A144" t="str">
        <v>50CD</v>
      </c>
      <c r="B144" t="str">
        <f>VLOOKUP('Split and Transpose Compute'!A144,'Comment Definition'!$A$2:$B$534, 2, FALSE)</f>
        <v>16.3 UCI If using commercial or simplified acquisition procedures, does the contract file document specific steps taken to ensure a fair and reasonable price was determined for the acquisition? (FAR 12.209, FAR 13.106-3, FAR 14.408-2, FAR 15.403-1(c)(3), FAR 15.406-3, DFARS 212.209, DFARS 215.403-1(c)(3), DAFFARS 5313.106-3)(Hill PK Addendum: This includes sealed bidding)</v>
      </c>
    </row>
    <row r="145" spans="1:2">
      <c r="A145" t="str">
        <v>50DB</v>
      </c>
      <c r="B145" t="str">
        <f>VLOOKUP('Split and Transpose Compute'!A145,'Comment Definition'!$A$2:$B$534, 2, FALSE)</f>
        <v>16.6 UCI If certified cost or pricing data was not required and acquisition exceeds the TINA threshold, did the CO obtain and utilize data other than certified cost or pricing data as necessary (e.g., price analysis and/or cost analysis) to establish a fair and reasonable price?(FAR 15.402, FAR 15.403-1, FAR 15.403-3, FAR 15.404-1, DFARS 215.402, DFARS 215.403-1(c), DFARS PGI 215.403-1, DFARS PGI 215.403-3, DFARS PGI 215.404-1)</v>
      </c>
    </row>
    <row r="146" spans="1:2">
      <c r="A146" t="str">
        <v>50EG</v>
      </c>
      <c r="B146" t="str">
        <f>VLOOKUP('Split and Transpose Compute'!A146,'Comment Definition'!$A$2:$B$534, 2, FALSE)</f>
        <v>For instances when pricing office assistance not used for an acquisition above the required thresholds in DAFFARS 5315.404-1-90(a), does the file include the waiver from the pricing chief? (DAFFARS MP 5315.404-1-90(c))</v>
      </c>
    </row>
    <row r="147" spans="1:2">
      <c r="A147" t="str">
        <v>50EM</v>
      </c>
      <c r="B147" t="str">
        <f>VLOOKUP('Split and Transpose Compute'!A147,'Comment Definition'!$A$2:$B$534, 2, FALSE)</f>
        <v>16.7 UCI If certified cost or pricing data was not required and acquisition exceeds the TINA threshold, did the CO document the exception used and the basis for not requiring certified cost or pricing data? (FAR 15.403-1, FAR 15.403-2, FAR 15.406-3(a)(5), DFARS 215.403-1, DAFFARS 5315.403-1)</v>
      </c>
    </row>
    <row r="148" spans="1:2">
      <c r="A148" t="str">
        <v>50FA</v>
      </c>
      <c r="B148" t="str">
        <f>VLOOKUP('Split and Transpose Compute'!A148,'Comment Definition'!$A$2:$B$534, 2, FALSE)</f>
        <v>Did the CO Determination of Fair and Reasonable for the FSS order comply with the requirements of DoD Class Deviation 2014-O0011 Determination of Fair and Reasonable Prices When Using Federal Supply Schedules? (DFARS 208.404)</v>
      </c>
    </row>
    <row r="149" spans="1:2">
      <c r="A149" t="str">
        <v>50FB</v>
      </c>
      <c r="B149" t="str">
        <f>VLOOKUP('Split and Transpose Compute'!A149,'Comment Definition'!$A$2:$B$534, 2, FALSE)</f>
        <v>Does the file contain evidence that a price reduction(s) was sought from the schedule contractors when the FSS order exceeds the SAT? (FAR 8.405-4)</v>
      </c>
    </row>
    <row r="150" spans="1:2">
      <c r="A150" t="str">
        <v>50FC</v>
      </c>
      <c r="B150" t="str">
        <f>VLOOKUP('Split and Transpose Compute'!A150,'Comment Definition'!$A$2:$B$534, 2, FALSE)</f>
        <v>When award on a multiple award competition was made to other than the low offer does the file contain a best value determination? (FAR 8.405-2(d))</v>
      </c>
    </row>
    <row r="151" spans="1:2">
      <c r="A151" t="str">
        <v>50FD</v>
      </c>
      <c r="B151" t="str">
        <f>VLOOKUP('Split and Transpose Compute'!A151,'Comment Definition'!$A$2:$B$534, 2, FALSE)</f>
        <v>Have all memoranda been signed/dated by the Contracting Officer? (FAR and SUPPLEMENTS).</v>
      </c>
    </row>
    <row r="152" spans="1:2">
      <c r="A152" t="str">
        <v>06AB</v>
      </c>
      <c r="B152" t="str">
        <f>VLOOKUP('Split and Transpose Compute'!A152,'Comment Definition'!$A$2:$B$534, 2, FALSE)</f>
        <v>7.1 UCI If Other than Full and Open Competition, does the contract file include the appropriate justification or exception document which was approved at the appropriate level? (FAR 6.3, DFARS 206.304, DAFFARS 5306.304, DAFFARS 5308.405-6, FAR 8.405-6, FAR 11.105(a), FAR 16.505(b)(2)(ii)) (Hill PK Addendum: AFPD 64-1)</v>
      </c>
    </row>
    <row r="153" spans="1:2">
      <c r="A153" t="str">
        <v>06AC</v>
      </c>
      <c r="B153" t="str">
        <f>VLOOKUP('Split and Transpose Compute'!A153,'Comment Definition'!$A$2:$B$534, 2, FALSE)</f>
        <v>If Other than Full and Open Competition, does the contract file include documentation (Justification and Approval (FAR 6), Limited Sources Justification and Approval (FAR 8), single source justification or sole source justification including brand name for certain commercial items (FAR 13), or Fair Opportunity Exception (FOE) determination and approval, at the authorized appropriate level? (FAR 6.304, DAFFARS 5306.304? FAR 8.405-6(d), DAFFARS 5308.405-6, DAFFARS 5313.106-1, DAFFARS 5313.501, FAR 16.505(b)(1), DAFFARS 5316.505(b)(2))</v>
      </c>
    </row>
    <row r="154" spans="1:2">
      <c r="A154" t="str">
        <v>06AD</v>
      </c>
      <c r="B154" t="str">
        <f>VLOOKUP('Split and Transpose Compute'!A154,'Comment Definition'!$A$2:$B$534, 2, FALSE)</f>
        <v>Is the J&amp;A/Sole Source Justification complete, correct, and provides sufficient facts and rationale for the use of the cited authority? (FAR 6.303-2, FAR 13.501(a), DAFFARS 5306.303-2)</v>
      </c>
    </row>
    <row r="155" spans="1:2">
      <c r="A155" t="str">
        <v>06AE</v>
      </c>
      <c r="B155" t="str">
        <f>VLOOKUP('Split and Transpose Compute'!A155,'Comment Definition'!$A$2:$B$534, 2, FALSE)</f>
        <v>Does the J&amp;A include description of efforts made to ensure that offers are solicited from as many potential sources as is practicable, including whether a notice was or will be publicized as required by FAR 5.2? If not synopsized, the documentation of which exception under FAR 5.202 applies. (FAR 6.303-2(b)(6))</v>
      </c>
    </row>
    <row r="156" spans="1:2">
      <c r="A156" t="str">
        <v>06AF</v>
      </c>
      <c r="B156" t="str">
        <f>VLOOKUP('Split and Transpose Compute'!A156,'Comment Definition'!$A$2:$B$534, 2, FALSE)</f>
        <v>Does the J&amp;A either accurately describe the market research conducted and its results, or does it provide a statement of the reason market research was not conducted? (FAR 6.303-2(b)(8))</v>
      </c>
    </row>
    <row r="157" spans="1:2">
      <c r="A157" t="str">
        <v>06AG</v>
      </c>
      <c r="B157" t="str">
        <f>VLOOKUP('Split and Transpose Compute'!A157,'Comment Definition'!$A$2:$B$534, 2, FALSE)</f>
        <v>Did the contracting officer certify that the justification was accurate and complete to the best of his/her knowledge; or did they certify that the anticipated price would be fair and reasonable? (FAR 6.303-2(b)(7), 6.303-2(b)(12))</v>
      </c>
    </row>
    <row r="158" spans="1:2">
      <c r="A158" t="str">
        <v>06AH</v>
      </c>
      <c r="B158" t="str">
        <f>VLOOKUP('Split and Transpose Compute'!A158,'Comment Definition'!$A$2:$B$534, 2, FALSE)</f>
        <v>Was the estimated dollar value of all options included in determining the approval level of the justification? (FAR 6.304(d)).</v>
      </c>
    </row>
    <row r="159" spans="1:2">
      <c r="A159" t="str">
        <v>06AI</v>
      </c>
      <c r="B159" t="str">
        <f>VLOOKUP('Split and Transpose Compute'!A159,'Comment Definition'!$A$2:$B$534, 2, FALSE)</f>
        <v>7.3 UCI If after approval, an increase to scope occurred, was the increase approved by the appropriate approving official (if required)? (DAFFARS 5306.304)</v>
      </c>
    </row>
    <row r="160" spans="1:2">
      <c r="A160" t="str">
        <v>06AJ</v>
      </c>
      <c r="B160" t="str">
        <f>VLOOKUP('Split and Transpose Compute'!A160,'Comment Definition'!$A$2:$B$534, 2, FALSE)</f>
        <v>If J&amp;A authority FAR 6.302-2, unusual and compelling urgency, was cited, does the J&amp;A support the impact of the delay in award, include rationale as to the extent and nature of the harm to the government, and/or not exceed 12 months without appropriate approval? (FAR 6.302-2, 6.303-2(b)(9)(iii), DAFFARS 5306.302-2(d)(1)(ii))</v>
      </c>
    </row>
    <row r="161" spans="1:2">
      <c r="A161" t="str">
        <v>06AK</v>
      </c>
      <c r="B161" t="str">
        <f>VLOOKUP('Split and Transpose Compute'!A161,'Comment Definition'!$A$2:$B$534, 2, FALSE)</f>
        <v>Is the International Agreement Competitive Restriction (IACR) and a copy of the associated Letter of Offer and Acceptance (LOA) in the file for the use of exception FAR 6.302-4 and/or was it approved by the appropriate authority? (FAR 6.302-4, DFARS 206.304(a)(4), 206.302-4(c). and DAFFARS 5306.302-4(c))</v>
      </c>
    </row>
    <row r="162" spans="1:2">
      <c r="A162" t="str">
        <v>06AM</v>
      </c>
      <c r="B162" t="str">
        <f>VLOOKUP('Split and Transpose Compute'!A162,'Comment Definition'!$A$2:$B$534, 2, FALSE)</f>
        <v>If the proposed contract action is for new work outside the scope of the original contract, did the contracting officer submit a new J&amp;A as a stand-alone document to the appropriate approving authority base on the dollar value of the contract action of the new work? (FAR 6.303-2, DAFFARS 5306.304(e))</v>
      </c>
    </row>
    <row r="163" spans="1:2">
      <c r="A163" t="str">
        <v>06AN</v>
      </c>
      <c r="B163" t="str">
        <f>VLOOKUP('Split and Transpose Compute'!A163,'Comment Definition'!$A$2:$B$534, 2, FALSE)</f>
        <v>7.2 UCI Was the approved justification or exception document posted as required? (FAR 5.301(d), FAR 5.406, FAR 6.305, FAR 8.405-6(a), FAR 13.501(a), FAR 16.505(b)(2)(ii)(D))</v>
      </c>
    </row>
    <row r="164" spans="1:2">
      <c r="A164" t="str">
        <v>06AO</v>
      </c>
      <c r="B164" t="str">
        <f>VLOOKUP('Split and Transpose Compute'!A164,'Comment Definition'!$A$2:$B$534, 2, FALSE)</f>
        <v>Was the Brand Name Justification and Approval (30 days required), Limited Source Justification, or Fair Opportunity Exception determination and finding posted with the solicitation? (FAR 6.305, 5.102(a)(6), 8.405-1(e), 16.505(a)(4))</v>
      </c>
    </row>
    <row r="165" spans="1:2">
      <c r="A165" t="str">
        <v>12AB</v>
      </c>
      <c r="B165" t="str">
        <f>VLOOKUP('Split and Transpose Compute'!A165,'Comment Definition'!$A$2:$B$534, 2, FALSE)</f>
        <v>Is the authority for other than full and open competition cited on the solicitation or does the referenced authority agree with the Justification and Approval in the file? (FAR 6.301(b))</v>
      </c>
    </row>
    <row r="166" spans="1:2">
      <c r="A166" t="str">
        <v>05CB</v>
      </c>
      <c r="B166" t="str">
        <f>VLOOKUP('Split and Transpose Compute'!A166,'Comment Definition'!$A$2:$B$534, 2, FALSE)</f>
        <v>Was the appropriate solicitation response time allowed (non-commercial-30 days, A-E-30 days, R&amp;D-45 days, qualifying designated country source request - 45 days)? (FAR 5.203 &amp; DFARS 205.203(b))</v>
      </c>
    </row>
    <row r="167" spans="1:2">
      <c r="A167" t="str">
        <v>11AB</v>
      </c>
      <c r="B167" t="str">
        <f>VLOOKUP('Split and Transpose Compute'!A167,'Comment Definition'!$A$2:$B$534, 2, FALSE)</f>
        <v>Were the minutes/other specific information about the proposed acquisition of pre-proposal/pre-bid conference provided to all attendees and non-attendees? (FAR 15.201(c)(8) and (f))</v>
      </c>
    </row>
    <row r="168" spans="1:2">
      <c r="A168" t="str">
        <v>16AD</v>
      </c>
      <c r="B168" t="str">
        <f>VLOOKUP('Split and Transpose Compute'!A168,'Comment Definition'!$A$2:$B$534, 2, FALSE)</f>
        <v>For a contract award based on competitive proposals, did the file include an official summary of the debriefing which was requested in writing by offerors? (FAR 15.505(g), 15.506(f))</v>
      </c>
    </row>
    <row r="169" spans="1:2">
      <c r="A169" t="str">
        <v>17AD</v>
      </c>
      <c r="B169" t="str">
        <f>VLOOKUP('Split and Transpose Compute'!A169,'Comment Definition'!$A$2:$B$534, 2, FALSE)</f>
        <v>Did the Contractor include the Proposal Adequacy Checklist in their proposal when required? (DFARS 215.408(4), DAFFARS MP 5315.400-1(c))</v>
      </c>
    </row>
    <row r="170" spans="1:2">
      <c r="A170" t="str">
        <v>55CA</v>
      </c>
      <c r="B170" t="str">
        <f>VLOOKUP('Split and Transpose Compute'!A170,'Comment Definition'!$A$2:$B$534, 2, FALSE)</f>
        <v>Is the contract file documented, confirming that offerors with adverse past performance, were given an opportunity to address the information? (DoD SSP 3.5.4)</v>
      </c>
    </row>
    <row r="171" spans="1:2">
      <c r="A171" t="str">
        <v>55CB</v>
      </c>
      <c r="B171" t="str">
        <f>VLOOKUP('Split and Transpose Compute'!A171,'Comment Definition'!$A$2:$B$534, 2, FALSE)</f>
        <v>Is the Type of exchange (i.e., clarification, communication, discussion, or deficiency) clearly identified/documented in the source selection file? (DoD SSP 3.3.1, 3.5.2, 3.5.4, DAFFARS MP 5315.3 para 3.5, Ch.4.3 EN Template)</v>
      </c>
    </row>
    <row r="172" spans="1:2">
      <c r="A172" t="str">
        <v>55CC</v>
      </c>
      <c r="B172" t="str">
        <f>VLOOKUP('Split and Transpose Compute'!A172,'Comment Definition'!$A$2:$B$534, 2, FALSE)</f>
        <v>Are the procedures or content used for final proposal revision complete and/or correct? (FAR 15.001, FAR 15.307, DoD SSP para 3.6, DAFFARS MP 5315.3 para.3.6)</v>
      </c>
    </row>
    <row r="173" spans="1:2">
      <c r="A173" t="str">
        <v>55CD</v>
      </c>
      <c r="B173" t="str">
        <f>VLOOKUP('Split and Transpose Compute'!A173,'Comment Definition'!$A$2:$B$534, 2, FALSE)</f>
        <v>Are the contract clause requirements met for non-government personnel prior to the individual(s) providing source selection support? (FAR 37.203, FAR 7.503, DoD SSP 1.4.2.2.2)</v>
      </c>
    </row>
    <row r="174" spans="1:2">
      <c r="A174" t="str">
        <v>55EA</v>
      </c>
      <c r="B174" t="str">
        <f>VLOOKUP('Split and Transpose Compute'!A174,'Comment Definition'!$A$2:$B$534, 2, FALSE)</f>
        <v>Is the SSA's approval to request Final Proposal Revision (FPR) documented in the contract file? (DoD SSP 3.6.1)</v>
      </c>
    </row>
    <row r="175" spans="1:2">
      <c r="A175" t="str">
        <v>55FA</v>
      </c>
      <c r="B175" t="str">
        <f>VLOOKUP('Split and Transpose Compute'!A175,'Comment Definition'!$A$2:$B$534, 2, FALSE)</f>
        <v>Did the contracting officer notify unsuccessful offerors within 3-days after contract award? (FAR 15.503(b))</v>
      </c>
    </row>
    <row r="176" spans="1:2">
      <c r="A176" t="str">
        <v>02BI</v>
      </c>
      <c r="B176" t="str">
        <f>VLOOKUP('Split and Transpose Compute'!A176,'Comment Definition'!$A$2:$B$534, 2, FALSE)</f>
        <v>When the plan proposes using other than full and open competition while awarding the contract, was the plan coordinated with the cognizant competition advocate (when competition advocate is required to sign the J&amp;A, &gt;750K)? Was coordination on the acquisition plan with the cognizant competition advocate secured before contract award on an other than full and open competition? (FAR 7.104(c), DAFFARS 5306.304(a))</v>
      </c>
    </row>
    <row r="177" spans="1:2">
      <c r="A177" t="str">
        <v>02BJ</v>
      </c>
      <c r="B177" t="str">
        <f>VLOOKUP('Split and Transpose Compute'!A177,'Comment Definition'!$A$2:$B$534, 2, FALSE)</f>
        <v>Was the Acquisition Plan coordinated with the small business specialist for a DoD acquisition where consolidation &gt;$2M or bundling at any value? (FAR 7.104(d), FAR 7.107)</v>
      </c>
    </row>
    <row r="178" spans="1:2">
      <c r="A178" t="str">
        <v>06AA</v>
      </c>
      <c r="B178" t="str">
        <f>VLOOKUP('Split and Transpose Compute'!A178,'Comment Definition'!$A$2:$B$534, 2, FALSE)</f>
        <v>If this acquisition is being made under Full and Open Competition after exclusion of sources, does the file contain an individual D&amp;F signed by the head of the agency or designee and/or does the D&amp;F adequately support the exclusion? (FAR 6.202, DFARS 206.202, DAFFARS 5306.202)</v>
      </c>
    </row>
    <row r="179" spans="1:2">
      <c r="A179" t="str">
        <v>12MC</v>
      </c>
      <c r="B179" t="str">
        <f>VLOOKUP('Split and Transpose Compute'!A179,'Comment Definition'!$A$2:$B$534, 2, FALSE)</f>
        <v>Did the contracting officer include small business evaluation factors in the evaluation of offers that include subcontracting opportunities? (FAR 15.304(c)(3)(ii), 15.304(c)(4), DFARS 215.304(c)(i), DFARS PGI 215.304 (c)(i)(A), DoD SSP, para 1.4.4.1.3 &amp; 2.3.2.8)</v>
      </c>
    </row>
    <row r="180" spans="1:2">
      <c r="A180" t="str">
        <v>17AE</v>
      </c>
      <c r="B180" t="str">
        <f>VLOOKUP('Split and Transpose Compute'!A180,'Comment Definition'!$A$2:$B$534, 2, FALSE)</f>
        <v>33.1 UCI If only one offer was received when competitive procedures were used and the solicitation allowed fewer than 30 days for receipt of proposals, does the contract file reflect: (a) That the contracting officer consulted with the requiring activity regarding revision of the requirements document in order to promote more competition (see FAR 6.502(b) and 11.002); and (b) That the contracting officer resolicited for an additional period of at least 30 days for receipt of proposals; or obtained HCA approval to waive the requirement to resolicit for an additional period of at least 30 days? (DFARS 215.371-2 and 215.371-5(a)) (Hill PK Addendum: HCA or as delegated is the approval, DAFFARS MP 5301.601 (a)(i)))</v>
      </c>
    </row>
    <row r="181" spans="1:2">
      <c r="A181" t="str">
        <v>55DB</v>
      </c>
      <c r="B181" t="str">
        <f>VLOOKUP('Split and Transpose Compute'!A181,'Comment Definition'!$A$2:$B$534, 2, FALSE)</f>
        <v>Is the source selection recommendation documented by an SSEB report or SSAC Comparative Analysis Report (CAR)? (DoD SSP para. 1.4.3.3.1.2, para. 3.7.1, para. 3.8.3)</v>
      </c>
    </row>
    <row r="182" spans="1:2">
      <c r="A182" t="str">
        <v>05BH</v>
      </c>
      <c r="B182" t="str">
        <f>VLOOKUP('Split and Transpose Compute'!A182,'Comment Definition'!$A$2:$B$534, 2, FALSE)</f>
        <v>For a noncompetitive contract action (including those that do not exceed the SAT), was the intended source and a statement of the reason justifying the lack of competition incorporated into the synopsis? (FAR 5.207(c)(15))</v>
      </c>
    </row>
    <row r="183" spans="1:2">
      <c r="A183" t="str">
        <v>06AB</v>
      </c>
      <c r="B183" t="str">
        <f>VLOOKUP('Split and Transpose Compute'!A183,'Comment Definition'!$A$2:$B$534, 2, FALSE)</f>
        <v>7.1 UCI If Other than Full and Open Competition, does the contract file include the appropriate justification or exception document which was approved at the appropriate level? (FAR 6.3, DFARS 206.304, DAFFARS 5306.304, DAFFARS 5308.405-6, FAR 8.405-6, FAR 11.105(a), FAR 16.505(b)(2)(ii)) (Hill PK Addendum: AFPD 64-1)</v>
      </c>
    </row>
    <row r="184" spans="1:2">
      <c r="A184" t="str">
        <v>06AC</v>
      </c>
      <c r="B184" t="str">
        <f>VLOOKUP('Split and Transpose Compute'!A184,'Comment Definition'!$A$2:$B$534, 2, FALSE)</f>
        <v>If Other than Full and Open Competition, does the contract file include documentation (Justification and Approval (FAR 6), Limited Sources Justification and Approval (FAR 8), single source justification or sole source justification including brand name for certain commercial items (FAR 13), or Fair Opportunity Exception (FOE) determination and approval, at the authorized appropriate level? (FAR 6.304, DAFFARS 5306.304? FAR 8.405-6(d), DAFFARS 5308.405-6, DAFFARS 5313.106-1, DAFFARS 5313.501, FAR 16.505(b)(1), DAFFARS 5316.505(b)(2))</v>
      </c>
    </row>
    <row r="185" spans="1:2">
      <c r="A185" t="str">
        <v>06AD</v>
      </c>
      <c r="B185" t="str">
        <f>VLOOKUP('Split and Transpose Compute'!A185,'Comment Definition'!$A$2:$B$534, 2, FALSE)</f>
        <v>Is the J&amp;A/Sole Source Justification complete, correct, and provides sufficient facts and rationale for the use of the cited authority? (FAR 6.303-2, FAR 13.501(a), DAFFARS 5306.303-2)</v>
      </c>
    </row>
    <row r="186" spans="1:2">
      <c r="A186" t="str">
        <v>06AE</v>
      </c>
      <c r="B186" t="str">
        <f>VLOOKUP('Split and Transpose Compute'!A186,'Comment Definition'!$A$2:$B$534, 2, FALSE)</f>
        <v>Does the J&amp;A include description of efforts made to ensure that offers are solicited from as many potential sources as is practicable, including whether a notice was or will be publicized as required by FAR 5.2? If not synopsized, the documentation of which exception under FAR 5.202 applies. (FAR 6.303-2(b)(6))</v>
      </c>
    </row>
    <row r="187" spans="1:2">
      <c r="A187" t="str">
        <v>06AF</v>
      </c>
      <c r="B187" t="str">
        <f>VLOOKUP('Split and Transpose Compute'!A187,'Comment Definition'!$A$2:$B$534, 2, FALSE)</f>
        <v>Does the J&amp;A either accurately describe the market research conducted and its results, or does it provide a statement of the reason market research was not conducted? (FAR 6.303-2(b)(8))</v>
      </c>
    </row>
    <row r="188" spans="1:2">
      <c r="A188" t="str">
        <v>06AG</v>
      </c>
      <c r="B188" t="str">
        <f>VLOOKUP('Split and Transpose Compute'!A188,'Comment Definition'!$A$2:$B$534, 2, FALSE)</f>
        <v>Did the contracting officer certify that the justification was accurate and complete to the best of his/her knowledge; or did they certify that the anticipated price would be fair and reasonable? (FAR 6.303-2(b)(7), 6.303-2(b)(12))</v>
      </c>
    </row>
    <row r="189" spans="1:2">
      <c r="A189" t="str">
        <v>06AH</v>
      </c>
      <c r="B189" t="str">
        <f>VLOOKUP('Split and Transpose Compute'!A189,'Comment Definition'!$A$2:$B$534, 2, FALSE)</f>
        <v>Was the estimated dollar value of all options included in determining the approval level of the justification? (FAR 6.304(d)).</v>
      </c>
    </row>
    <row r="190" spans="1:2">
      <c r="A190" t="str">
        <v>06AJ</v>
      </c>
      <c r="B190" t="str">
        <f>VLOOKUP('Split and Transpose Compute'!A190,'Comment Definition'!$A$2:$B$534, 2, FALSE)</f>
        <v>If J&amp;A authority FAR 6.302-2, unusual and compelling urgency, was cited, does the J&amp;A support the impact of the delay in award, include rationale as to the extent and nature of the harm to the government, and/or not exceed 12 months without appropriate approval? (FAR 6.302-2, 6.303-2(b)(9)(iii), DAFFARS 5306.302-2(d)(1)(ii))</v>
      </c>
    </row>
    <row r="191" spans="1:2">
      <c r="A191" t="str">
        <v>06AK</v>
      </c>
      <c r="B191" t="str">
        <f>VLOOKUP('Split and Transpose Compute'!A191,'Comment Definition'!$A$2:$B$534, 2, FALSE)</f>
        <v>Is the International Agreement Competitive Restriction (IACR) and a copy of the associated Letter of Offer and Acceptance (LOA) in the file for the use of exception FAR 6.302-4 and/or was it approved by the appropriate authority? (FAR 6.302-4, DFARS 206.304(a)(4), 206.302-4(c). and DAFFARS 5306.302-4(c))</v>
      </c>
    </row>
    <row r="192" spans="1:2">
      <c r="A192" t="str">
        <v>06AM</v>
      </c>
      <c r="B192" t="str">
        <f>VLOOKUP('Split and Transpose Compute'!A192,'Comment Definition'!$A$2:$B$534, 2, FALSE)</f>
        <v>If the proposed contract action is for new work outside the scope of the original contract, did the contracting officer submit a new J&amp;A as a stand-alone document to the appropriate approving authority base on the dollar value of the contract action of the new work? (FAR 6.303-2, DAFFARS 5306.304(e))</v>
      </c>
    </row>
    <row r="193" spans="1:2">
      <c r="A193" t="str">
        <v>06AN</v>
      </c>
      <c r="B193" t="str">
        <f>VLOOKUP('Split and Transpose Compute'!A193,'Comment Definition'!$A$2:$B$534, 2, FALSE)</f>
        <v>7.2 UCI Was the approved justification or exception document posted as required? (FAR 5.301(d), FAR 5.406, FAR 6.305, FAR 8.405-6(a), FAR 13.501(a), FAR 16.505(b)(2)(ii)(D))</v>
      </c>
    </row>
    <row r="194" spans="1:2">
      <c r="A194" t="str">
        <v>06AO</v>
      </c>
      <c r="B194" t="str">
        <f>VLOOKUP('Split and Transpose Compute'!A194,'Comment Definition'!$A$2:$B$534, 2, FALSE)</f>
        <v>Was the Brand Name Justification and Approval (30 days required), Limited Source Justification, or Fair Opportunity Exception determination and finding posted with the solicitation? (FAR 6.305, 5.102(a)(6), 8.405-1(e), 16.505(a)(4))</v>
      </c>
    </row>
    <row r="195" spans="1:2">
      <c r="A195" t="str">
        <v>06CA</v>
      </c>
      <c r="B195" t="str">
        <f>VLOOKUP('Split and Transpose Compute'!A195,'Comment Definition'!$A$2:$B$534, 2, FALSE)</f>
        <v>Did the Contracting Officer determine that only one source is reasonably available and/or use the appropriate form when purchasing an acquisition estimated under the simplified acquisition threshold? Does the file contain an adequate description why only one source is reasonably available? (FAR 13.106-1(b), DAFFARS 5313.106-1(b))</v>
      </c>
    </row>
    <row r="196" spans="1:2">
      <c r="A196" t="str">
        <v>12AB</v>
      </c>
      <c r="B196" t="str">
        <f>VLOOKUP('Split and Transpose Compute'!A196,'Comment Definition'!$A$2:$B$534, 2, FALSE)</f>
        <v>Is the authority for other than full and open competition cited on the solicitation or does the referenced authority agree with the Justification and Approval in the file? (FAR 6.301(b))</v>
      </c>
    </row>
    <row r="197" spans="1:2">
      <c r="A197" t="str">
        <v>62AC</v>
      </c>
      <c r="B197" t="str">
        <f>VLOOKUP('Split and Transpose Compute'!A197,'Comment Definition'!$A$2:$B$534, 2, FALSE)</f>
        <v>Is the authority for other than full and open competition cited on the contract and does the referenced authority align with the Justification and Approval in the file? (FAR 6.301(b))</v>
      </c>
    </row>
    <row r="198" spans="1:2">
      <c r="A198" t="str">
        <v>02BF</v>
      </c>
      <c r="B198" t="str">
        <f>VLOOKUP('Split and Transpose Compute'!A198,'Comment Definition'!$A$2:$B$534, 2, FALSE)</f>
        <v>Does acquisition planning documentation reflect a strategy to transition to firm-fixed price? (FAR 7.105(b)(5)(iv))</v>
      </c>
    </row>
    <row r="199" spans="1:2">
      <c r="A199" t="str">
        <v>08EC</v>
      </c>
      <c r="B199" t="str">
        <f>VLOOKUP('Split and Transpose Compute'!A199,'Comment Definition'!$A$2:$B$534, 2, FALSE)</f>
        <v>If this is a Firm-fixed price, level-of-effort term contract that exceeds $150k, was it approved by the chief of the contracting office? (FAR 16.207-3(d))</v>
      </c>
    </row>
    <row r="200" spans="1:2">
      <c r="A200" t="str">
        <v>08EI</v>
      </c>
      <c r="B200" t="str">
        <f>VLOOKUP('Split and Transpose Compute'!A200,'Comment Definition'!$A$2:$B$534, 2, FALSE)</f>
        <v>Does this contract include a fixed price with Economic Price Adjustment (EPA)? If so, is there an adequate Contracting Officer's determination that a fixed price with EPA contract is necessary either to protect the contractor or government against significant fluctuations in labor or material costs or to provide for contract price adjustment in the event of changes in the contractor's established prices? (FAR 16.203-3)</v>
      </c>
    </row>
    <row r="201" spans="1:2">
      <c r="A201" t="str">
        <v>08EJ</v>
      </c>
      <c r="B201" t="str">
        <f>VLOOKUP('Split and Transpose Compute'!A201,'Comment Definition'!$A$2:$B$534, 2, FALSE)</f>
        <v>For the acquisition of commercial items, were only authorized contract types (firm fixed price or fixed price with economic price adjustment or T&amp;M if competitive) used? (FAR 12.207(a), 12.207(b)(ii))</v>
      </c>
    </row>
    <row r="202" spans="1:2">
      <c r="A202" t="str">
        <v>71AE</v>
      </c>
      <c r="B202" t="str">
        <f>VLOOKUP('Split and Transpose Compute'!A202,'Comment Definition'!$A$2:$B$534, 2, FALSE)</f>
        <v>30.6 UCI  Was final inspection and acceptance of the construction made by the Government on a fixed-price construction contract over the SAT? (FAR 46.312, FAR 52.232-26, FAR 52.232-27, FAR 52.246-12)</v>
      </c>
    </row>
    <row r="203" spans="1:2">
      <c r="A203" t="str">
        <v>71AF</v>
      </c>
      <c r="B203" t="str">
        <f>VLOOKUP('Split and Transpose Compute'!A203,'Comment Definition'!$A$2:$B$534, 2, FALSE)</f>
        <v>30.7 UCI  Was a release of claims and all other final documentation obtained from the contractor and civil engineer prior to final payment on fixed-price construction contracts? (FAR 32.111(a)(5), FAR 52.232-5(g))</v>
      </c>
    </row>
    <row r="204" spans="1:2">
      <c r="A204" t="str">
        <v>12IB</v>
      </c>
      <c r="B204" t="str">
        <f>VLOOKUP('Split and Transpose Compute'!A204,'Comment Definition'!$A$2:$B$534, 2, FALSE)</f>
        <v>Does the solicitation contain the appropriate subcontracting plan clauses? (FAR 19.708 (b) and DFARS 219.708)</v>
      </c>
    </row>
    <row r="205" spans="1:2">
      <c r="A205" t="str">
        <v>28AA</v>
      </c>
      <c r="B205" t="str">
        <f>VLOOKUP('Split and Transpose Compute'!A205,'Comment Definition'!$A$2:$B$534, 2, FALSE)</f>
        <v>Was the finalized subcontracting plan negotiated/incorporated into the undefinitized contractual action (UCA) within 90 days after award or before definitization, whichever comes first?(FAR 19.704(d), 19.705-5(a) (5), &amp; (b))</v>
      </c>
    </row>
    <row r="206" spans="1:2">
      <c r="A206" t="str">
        <v>28AB</v>
      </c>
      <c r="B206" t="str">
        <f>VLOOKUP('Split and Transpose Compute'!A206,'Comment Definition'!$A$2:$B$534, 2, FALSE)</f>
        <v>Does the file include evidence of a current ACO approved master subcontract plan and/or individual goals determined adequate by the PCO, small business office, and SBA with input as appropriate from the ACO? (FAR 19.704(a) and (d), FAR 19.705-4, 42.302(a)(52-54))</v>
      </c>
    </row>
    <row r="207" spans="1:2">
      <c r="A207" t="str">
        <v>28AC</v>
      </c>
      <c r="B207" t="str">
        <f>VLOOKUP('Split and Transpose Compute'!A207,'Comment Definition'!$A$2:$B$534, 2, FALSE)</f>
        <v>8.18 UCI Were applicable approvals or Determinations and Findings (D&amp;F’s) approved at the appropriate level and included in the contract file for the need for a subcontracting plan? (FAR 19.702(a), FAR 19.702(b), FAR 19.705-2, FAR 19.705-2(c), DFARS 219.702-70) (Hill PK Addendum) Examples include the following:If &gt;$750K (&gt;$1.5M for construction) and no subcontracting possibilities exist, has the CO made a determination coordinated with the small business specialist and approved one level above the CO? (FAR 19.704(d), SB review is a best practice)</v>
      </c>
    </row>
    <row r="208" spans="1:2">
      <c r="A208" t="str">
        <v>28AD</v>
      </c>
      <c r="B208" t="str">
        <f>VLOOKUP('Split and Transpose Compute'!A208,'Comment Definition'!$A$2:$B$534, 2, FALSE)</f>
        <v>For contractors participating in the DoD test program for negotiation of comprehensive small business subcontracting plan at a corporate, division, or plant-wide basis, does the file contain a copy of the approved comprehensive plan and/or the clauses incorporated into the solicitation/contract are tailored as appropriate for the test program? (FAR 19.704(d), DFARS 219.702-70, 219.708)</v>
      </c>
    </row>
    <row r="209" spans="1:2">
      <c r="A209" t="str">
        <v>28AG</v>
      </c>
      <c r="B209" t="str">
        <f>VLOOKUP('Split and Transpose Compute'!A209,'Comment Definition'!$A$2:$B$534, 2, FALSE)</f>
        <v>11.1 UCI In making an award that requires a subcontracting plan, did the contracting officer assure that a subcontracting plan was submitted when required and ensure that an acceptable plan is incorporated into and made a material part of the contract? (FAR 19.702, FAR 19.704, FAR 19.705, DFARS 219.702-70, DFARS 219.704)</v>
      </c>
    </row>
    <row r="210" spans="1:2">
      <c r="A210" t="str">
        <v>28AH</v>
      </c>
      <c r="B210" t="str">
        <f>VLOOKUP('Split and Transpose Compute'!A210,'Comment Definition'!$A$2:$B$534, 2, FALSE)</f>
        <v>11.4 UCI After a contract or contract modification containing a subcontracting plan is awarded or an existing subcontracting plan is amended, did the contracting officer fulfill postaward responsibilities of FAR 19.705-6 including notification and distribution to SBA, monitoring and evaluating prime contractor's compliance with subcontracting plan, and acknowledgement or rejection of ISR and SSR in the eSRS? (FAR 19.705-6, DFARS 219.702-70, DFARS 219.705-6)</v>
      </c>
    </row>
    <row r="211" spans="1:2">
      <c r="A211" t="str">
        <v>28AI</v>
      </c>
      <c r="B211" t="str">
        <f>VLOOKUP('Split and Transpose Compute'!A211,'Comment Definition'!$A$2:$B$534, 2, FALSE)</f>
        <v>If the contractor proposed use of a commercial subcontracting plan, does the file contain a copy of the approved plan and/or a copy of the final decision assessing liquidating damages, if applicable? (FAR 19.705-7(f))</v>
      </c>
    </row>
    <row r="212" spans="1:2">
      <c r="A212" t="str">
        <v>28AJ</v>
      </c>
      <c r="B212" t="str">
        <f>VLOOKUP('Split and Transpose Compute'!A212,'Comment Definition'!$A$2:$B$534, 2, FALSE)</f>
        <v>11.2 UCI In making an award that requires a subcontracting plan, did the contracting officer notify SBA of the opportunity to review the proposed contract (including the plan and supporting documentation) in sufficient time to provide the representative a reasonable time to review the material and submit advisory recommendations to the contracting officer. (FAR 19.705-5(a)(3), DFARS 219.702-70)</v>
      </c>
    </row>
    <row r="213" spans="1:2">
      <c r="A213" t="str">
        <v>28AK</v>
      </c>
      <c r="B213" t="str">
        <f>VLOOKUP('Split and Transpose Compute'!A213,'Comment Definition'!$A$2:$B$534, 2, FALSE)</f>
        <v>11.3 UCI Did the contracting officer's review of the subcontracting plan for adequacy ensure that the required information, goals, and assurances are included (see 19.704) and demonstrate that the contracting officer took actions required in FAR 19.705-4(d), to include obtaining advice and recommendations from the agency small business specialist. (FAR 19.704, FAR 19.705-4(d), DFARS 219.702-70)</v>
      </c>
    </row>
    <row r="214" spans="1:2">
      <c r="A214" t="str">
        <v>32AC</v>
      </c>
      <c r="B214" t="str">
        <f>VLOOKUP('Split and Transpose Compute'!A214,'Comment Definition'!$A$2:$B$534, 2, FALSE)</f>
        <v>12.4 UCI If the award requires a subcontracting plan, did the CO consider the contractor's compliance with the subcontracting plans submitted on previous contracts as a factor in determining contractor responsibility? (FAR 19.705-5(a)(1))</v>
      </c>
    </row>
    <row r="215" spans="1:2">
      <c r="A215" t="str">
        <v>33AE</v>
      </c>
      <c r="B215" t="str">
        <f>VLOOKUP('Split and Transpose Compute'!A215,'Comment Definition'!$A$2:$B$534, 2, FALSE)</f>
        <v>Does the Undefinitized Contractual Action (UCA) contain a preliminary subcontracting plan? (FAR 19.705-5(b))</v>
      </c>
    </row>
    <row r="216" spans="1:2">
      <c r="A216" t="str">
        <v>71BA</v>
      </c>
      <c r="B216" t="str">
        <f>VLOOKUP('Split and Transpose Compute'!A216,'Comment Definition'!$A$2:$B$534, 2, FALSE)</f>
        <v>If contract administration has been delegated to the DCMA, did the file contain evidence the ACO received, evaluated, and reported evaluation of the eSRS report to the procuring activity or provided immediate notice of the contractor's failure to meet commitments or to comply in good faith with the established goals? (FAR 19.702, 19.704, 19.706)</v>
      </c>
    </row>
    <row r="217" spans="1:2">
      <c r="A217" t="str">
        <v>71BB</v>
      </c>
      <c r="B217" t="str">
        <f>VLOOKUP('Split and Transpose Compute'!A217,'Comment Definition'!$A$2:$B$534, 2, FALSE)</f>
        <v>If Contract administration has been retained by the procuring activity? did the file contain documentation of receipt and evaluation of the eSRS report or action to ensure eSRS report was submitted in a timely manner? (FAR 19.702, FAR 19.704, FAR 19.706, PL 95-507)</v>
      </c>
    </row>
    <row r="218" spans="1:2">
      <c r="A218" t="str">
        <v>32AA</v>
      </c>
      <c r="B218" t="str">
        <f>VLOOKUP('Split and Transpose Compute'!A218,'Comment Definition'!$A$2:$B$534, 2, FALSE)</f>
        <v>12.1 UCI Does the file include documentation supporting a determination of responsibility or nonresponsibility, including compliance with Limitations on Subcontracting (if applicable) and queries of all required systems (e.g., SAM (if no exception applies), FAPIIS (if &gt;SAT), and SPRS? (FAR 4.1102 - (SAM), FAR 9.103, FAR 9.104-1, FAR 9.105-2, FAR 9.405(e)(1), FAR 9.104-6 - (FAPIIS), DFARS 204.7602, DFARS 209.104-1, DAFFARS 5309.104-1)</v>
      </c>
    </row>
    <row r="219" spans="1:2">
      <c r="A219" t="str">
        <v>32AB</v>
      </c>
      <c r="B219" t="str">
        <f>VLOOKUP('Split and Transpose Compute'!A219,'Comment Definition'!$A$2:$B$534, 2, FALSE)</f>
        <v>If the Canadian Commercial CORP (CCC) determination of responsibility is not consistent with other information available, did the CO request from CCC and any other sources additional information as necessary to make a responsibility determination? (DFARS 209.104-4)</v>
      </c>
    </row>
    <row r="220" spans="1:2">
      <c r="A220" t="str">
        <v>32AC</v>
      </c>
      <c r="B220" t="str">
        <f>VLOOKUP('Split and Transpose Compute'!A220,'Comment Definition'!$A$2:$B$534, 2, FALSE)</f>
        <v>12.4 UCI If the award requires a subcontracting plan, did the CO consider the contractor's compliance with the subcontracting plans submitted on previous contracts as a factor in determining contractor responsibility? (FAR 19.705-5(a)(1))</v>
      </c>
    </row>
    <row r="221" spans="1:2">
      <c r="A221" t="str">
        <v>32AD</v>
      </c>
      <c r="B221" t="str">
        <f>VLOOKUP('Split and Transpose Compute'!A221,'Comment Definition'!$A$2:$B$534, 2, FALSE)</f>
        <v>Was FAPIIS/CPARS utilized for contractor performance history during proposal evaluations? (FAR 9.104-6(a)(1),DFARS 209.105-1)</v>
      </c>
    </row>
    <row r="222" spans="1:2">
      <c r="A222">
        <v>0</v>
      </c>
      <c r="B222" t="e">
        <f>VLOOKUP('Split and Transpose Compute'!A222,'Comment Definition'!$A$2:$B$534, 2, FALSE)</f>
        <v>#N/A</v>
      </c>
    </row>
    <row r="223" spans="1:2">
      <c r="A223">
        <v>0</v>
      </c>
      <c r="B223" t="e">
        <f>VLOOKUP('Split and Transpose Compute'!A223,'Comment Definition'!$A$2:$B$534, 2, FALSE)</f>
        <v>#N/A</v>
      </c>
    </row>
    <row r="224" spans="1:2">
      <c r="A224">
        <v>0</v>
      </c>
      <c r="B224" t="e">
        <f>VLOOKUP('Split and Transpose Compute'!A224,'Comment Definition'!$A$2:$B$534, 2, FALSE)</f>
        <v>#N/A</v>
      </c>
    </row>
    <row r="225" spans="1:2">
      <c r="A225">
        <v>0</v>
      </c>
      <c r="B225" t="e">
        <f>VLOOKUP('Split and Transpose Compute'!A225,'Comment Definition'!$A$2:$B$534, 2, FALSE)</f>
        <v>#N/A</v>
      </c>
    </row>
    <row r="226" spans="1:2">
      <c r="A226">
        <v>0</v>
      </c>
      <c r="B226" t="e">
        <f>VLOOKUP('Split and Transpose Compute'!A226,'Comment Definition'!$A$2:$B$534, 2, FALSE)</f>
        <v>#N/A</v>
      </c>
    </row>
    <row r="227" spans="1:2">
      <c r="A227">
        <v>0</v>
      </c>
      <c r="B227" t="e">
        <f>VLOOKUP('Split and Transpose Compute'!A227,'Comment Definition'!$A$2:$B$534, 2, FALSE)</f>
        <v>#N/A</v>
      </c>
    </row>
    <row r="228" spans="1:2">
      <c r="A228">
        <v>0</v>
      </c>
      <c r="B228" t="e">
        <f>VLOOKUP('Split and Transpose Compute'!A228,'Comment Definition'!$A$2:$B$534, 2, FALSE)</f>
        <v>#N/A</v>
      </c>
    </row>
    <row r="229" spans="1:2">
      <c r="A229">
        <v>0</v>
      </c>
      <c r="B229" t="e">
        <f>VLOOKUP('Split and Transpose Compute'!A229,'Comment Definition'!$A$2:$B$534, 2, FALSE)</f>
        <v>#N/A</v>
      </c>
    </row>
    <row r="230" spans="1:2">
      <c r="A230">
        <v>0</v>
      </c>
      <c r="B230" t="e">
        <f>VLOOKUP('Split and Transpose Compute'!A230,'Comment Definition'!$A$2:$B$534, 2, FALSE)</f>
        <v>#N/A</v>
      </c>
    </row>
    <row r="231" spans="1:2">
      <c r="A231">
        <v>0</v>
      </c>
      <c r="B231" t="e">
        <f>VLOOKUP('Split and Transpose Compute'!A231,'Comment Definition'!$A$2:$B$534, 2, FALSE)</f>
        <v>#N/A</v>
      </c>
    </row>
    <row r="232" spans="1:2">
      <c r="A232">
        <v>0</v>
      </c>
      <c r="B232" t="e">
        <f>VLOOKUP('Split and Transpose Compute'!A232,'Comment Definition'!$A$2:$B$534, 2, FALSE)</f>
        <v>#N/A</v>
      </c>
    </row>
    <row r="233" spans="1:2">
      <c r="A233">
        <v>0</v>
      </c>
      <c r="B233" t="e">
        <f>VLOOKUP('Split and Transpose Compute'!A233,'Comment Definition'!$A$2:$B$534, 2, FALSE)</f>
        <v>#N/A</v>
      </c>
    </row>
    <row r="234" spans="1:2">
      <c r="A234">
        <v>0</v>
      </c>
      <c r="B234" t="e">
        <f>VLOOKUP('Split and Transpose Compute'!A234,'Comment Definition'!$A$2:$B$534, 2, FALSE)</f>
        <v>#N/A</v>
      </c>
    </row>
    <row r="235" spans="1:2">
      <c r="A235">
        <v>0</v>
      </c>
      <c r="B235" t="e">
        <f>VLOOKUP('Split and Transpose Compute'!A235,'Comment Definition'!$A$2:$B$534, 2, FALSE)</f>
        <v>#N/A</v>
      </c>
    </row>
    <row r="236" spans="1:2">
      <c r="A236">
        <v>0</v>
      </c>
      <c r="B236" t="e">
        <f>VLOOKUP('Split and Transpose Compute'!A236,'Comment Definition'!$A$2:$B$534, 2, FALSE)</f>
        <v>#N/A</v>
      </c>
    </row>
    <row r="237" spans="1:2">
      <c r="A237">
        <v>0</v>
      </c>
      <c r="B237" t="e">
        <f>VLOOKUP('Split and Transpose Compute'!A237,'Comment Definition'!$A$2:$B$534, 2, FALSE)</f>
        <v>#N/A</v>
      </c>
    </row>
    <row r="238" spans="1:2">
      <c r="A238">
        <v>0</v>
      </c>
      <c r="B238" t="e">
        <f>VLOOKUP('Split and Transpose Compute'!A238,'Comment Definition'!$A$2:$B$534, 2, FALSE)</f>
        <v>#N/A</v>
      </c>
    </row>
    <row r="239" spans="1:2">
      <c r="A239">
        <v>0</v>
      </c>
      <c r="B239" t="e">
        <f>VLOOKUP('Split and Transpose Compute'!A239,'Comment Definition'!$A$2:$B$534, 2, FALSE)</f>
        <v>#N/A</v>
      </c>
    </row>
    <row r="240" spans="1:2">
      <c r="A240">
        <v>0</v>
      </c>
      <c r="B240" t="e">
        <f>VLOOKUP('Split and Transpose Compute'!A240,'Comment Definition'!$A$2:$B$534, 2, FALSE)</f>
        <v>#N/A</v>
      </c>
    </row>
    <row r="241" spans="1:2">
      <c r="A241">
        <v>0</v>
      </c>
      <c r="B241" t="e">
        <f>VLOOKUP('Split and Transpose Compute'!A241,'Comment Definition'!$A$2:$B$534, 2, FALSE)</f>
        <v>#N/A</v>
      </c>
    </row>
    <row r="242" spans="1:2">
      <c r="A242">
        <v>0</v>
      </c>
      <c r="B242" t="e">
        <f>VLOOKUP('Split and Transpose Compute'!A242,'Comment Definition'!$A$2:$B$534, 2, FALSE)</f>
        <v>#N/A</v>
      </c>
    </row>
    <row r="243" spans="1:2">
      <c r="A243">
        <v>0</v>
      </c>
      <c r="B243" t="e">
        <f>VLOOKUP('Split and Transpose Compute'!A243,'Comment Definition'!$A$2:$B$534, 2, FALSE)</f>
        <v>#N/A</v>
      </c>
    </row>
    <row r="244" spans="1:2">
      <c r="A244">
        <v>0</v>
      </c>
      <c r="B244" t="e">
        <f>VLOOKUP('Split and Transpose Compute'!A244,'Comment Definition'!$A$2:$B$534, 2, FALSE)</f>
        <v>#N/A</v>
      </c>
    </row>
    <row r="245" spans="1:2">
      <c r="A245">
        <v>0</v>
      </c>
      <c r="B245" t="e">
        <f>VLOOKUP('Split and Transpose Compute'!A245,'Comment Definition'!$A$2:$B$534, 2, FALSE)</f>
        <v>#N/A</v>
      </c>
    </row>
    <row r="246" spans="1:2">
      <c r="A246">
        <v>0</v>
      </c>
      <c r="B246" t="e">
        <f>VLOOKUP('Split and Transpose Compute'!A246,'Comment Definition'!$A$2:$B$534, 2, FALSE)</f>
        <v>#N/A</v>
      </c>
    </row>
    <row r="247" spans="1:2">
      <c r="A247">
        <v>0</v>
      </c>
      <c r="B247" t="e">
        <f>VLOOKUP('Split and Transpose Compute'!A247,'Comment Definition'!$A$2:$B$534, 2, FALSE)</f>
        <v>#N/A</v>
      </c>
    </row>
    <row r="248" spans="1:2">
      <c r="A248">
        <v>0</v>
      </c>
      <c r="B248" t="e">
        <f>VLOOKUP('Split and Transpose Compute'!A248,'Comment Definition'!$A$2:$B$534, 2, FALSE)</f>
        <v>#N/A</v>
      </c>
    </row>
    <row r="249" spans="1:2">
      <c r="A249">
        <v>0</v>
      </c>
      <c r="B249" t="e">
        <f>VLOOKUP('Split and Transpose Compute'!A249,'Comment Definition'!$A$2:$B$534, 2, FALSE)</f>
        <v>#N/A</v>
      </c>
    </row>
    <row r="250" spans="1:2">
      <c r="A250">
        <v>0</v>
      </c>
      <c r="B250" t="e">
        <f>VLOOKUP('Split and Transpose Compute'!A250,'Comment Definition'!$A$2:$B$534, 2, FALSE)</f>
        <v>#N/A</v>
      </c>
    </row>
    <row r="251" spans="1:2">
      <c r="A251">
        <v>0</v>
      </c>
      <c r="B251" t="e">
        <f>VLOOKUP('Split and Transpose Compute'!A251,'Comment Definition'!$A$2:$B$534, 2, FALSE)</f>
        <v>#N/A</v>
      </c>
    </row>
    <row r="252" spans="1:2">
      <c r="A252">
        <v>0</v>
      </c>
      <c r="B252" t="e">
        <f>VLOOKUP('Split and Transpose Compute'!A252,'Comment Definition'!$A$2:$B$534, 2, FALSE)</f>
        <v>#N/A</v>
      </c>
    </row>
    <row r="253" spans="1:2">
      <c r="A253">
        <v>0</v>
      </c>
      <c r="B253" t="e">
        <f>VLOOKUP('Split and Transpose Compute'!A253,'Comment Definition'!$A$2:$B$534, 2, FALSE)</f>
        <v>#N/A</v>
      </c>
    </row>
    <row r="254" spans="1:2">
      <c r="A254">
        <v>0</v>
      </c>
      <c r="B254" t="e">
        <f>VLOOKUP('Split and Transpose Compute'!A254,'Comment Definition'!$A$2:$B$534, 2, FALSE)</f>
        <v>#N/A</v>
      </c>
    </row>
    <row r="255" spans="1:2">
      <c r="A255">
        <v>0</v>
      </c>
      <c r="B255" t="e">
        <f>VLOOKUP('Split and Transpose Compute'!A255,'Comment Definition'!$A$2:$B$534, 2, FALSE)</f>
        <v>#N/A</v>
      </c>
    </row>
    <row r="256" spans="1:2">
      <c r="A256">
        <v>0</v>
      </c>
      <c r="B256" t="e">
        <f>VLOOKUP('Split and Transpose Compute'!A256,'Comment Definition'!$A$2:$B$534, 2, FALSE)</f>
        <v>#N/A</v>
      </c>
    </row>
    <row r="257" spans="1:2">
      <c r="A257">
        <v>0</v>
      </c>
      <c r="B257" t="e">
        <f>VLOOKUP('Split and Transpose Compute'!A257,'Comment Definition'!$A$2:$B$534, 2, FALSE)</f>
        <v>#N/A</v>
      </c>
    </row>
    <row r="258" spans="1:2">
      <c r="A258">
        <v>0</v>
      </c>
      <c r="B258" t="e">
        <f>VLOOKUP('Split and Transpose Compute'!A258,'Comment Definition'!$A$2:$B$534, 2, FALSE)</f>
        <v>#N/A</v>
      </c>
    </row>
    <row r="259" spans="1:2">
      <c r="A259">
        <v>0</v>
      </c>
      <c r="B259" t="e">
        <f>VLOOKUP('Split and Transpose Compute'!A259,'Comment Definition'!$A$2:$B$534, 2, FALSE)</f>
        <v>#N/A</v>
      </c>
    </row>
    <row r="260" spans="1:2">
      <c r="A260">
        <v>0</v>
      </c>
      <c r="B260" t="e">
        <f>VLOOKUP('Split and Transpose Compute'!A260,'Comment Definition'!$A$2:$B$534, 2, FALSE)</f>
        <v>#N/A</v>
      </c>
    </row>
    <row r="261" spans="1:2">
      <c r="A261">
        <v>0</v>
      </c>
      <c r="B261" t="e">
        <f>VLOOKUP('Split and Transpose Compute'!A261,'Comment Definition'!$A$2:$B$534, 2, FALSE)</f>
        <v>#N/A</v>
      </c>
    </row>
    <row r="262" spans="1:2">
      <c r="A262">
        <v>0</v>
      </c>
      <c r="B262" t="e">
        <f>VLOOKUP('Split and Transpose Compute'!A262,'Comment Definition'!$A$2:$B$534, 2, FALSE)</f>
        <v>#N/A</v>
      </c>
    </row>
    <row r="263" spans="1:2">
      <c r="A263">
        <v>0</v>
      </c>
      <c r="B263" t="e">
        <f>VLOOKUP('Split and Transpose Compute'!A263,'Comment Definition'!$A$2:$B$534, 2, FALSE)</f>
        <v>#N/A</v>
      </c>
    </row>
    <row r="264" spans="1:2">
      <c r="A264">
        <v>0</v>
      </c>
      <c r="B264" t="e">
        <f>VLOOKUP('Split and Transpose Compute'!A264,'Comment Definition'!$A$2:$B$534, 2, FALSE)</f>
        <v>#N/A</v>
      </c>
    </row>
    <row r="265" spans="1:2">
      <c r="A265">
        <v>0</v>
      </c>
      <c r="B265" t="e">
        <f>VLOOKUP('Split and Transpose Compute'!A265,'Comment Definition'!$A$2:$B$534, 2, FALSE)</f>
        <v>#N/A</v>
      </c>
    </row>
    <row r="266" spans="1:2">
      <c r="A266">
        <v>0</v>
      </c>
      <c r="B266" t="e">
        <f>VLOOKUP('Split and Transpose Compute'!A266,'Comment Definition'!$A$2:$B$534, 2, FALSE)</f>
        <v>#N/A</v>
      </c>
    </row>
    <row r="267" spans="1:2">
      <c r="A267">
        <v>0</v>
      </c>
      <c r="B267" t="e">
        <f>VLOOKUP('Split and Transpose Compute'!A267,'Comment Definition'!$A$2:$B$534, 2, FALSE)</f>
        <v>#N/A</v>
      </c>
    </row>
    <row r="268" spans="1:2">
      <c r="A268">
        <v>0</v>
      </c>
      <c r="B268" t="e">
        <f>VLOOKUP('Split and Transpose Compute'!A268,'Comment Definition'!$A$2:$B$534, 2, FALSE)</f>
        <v>#N/A</v>
      </c>
    </row>
    <row r="269" spans="1:2">
      <c r="A269">
        <v>0</v>
      </c>
      <c r="B269" t="e">
        <f>VLOOKUP('Split and Transpose Compute'!A269,'Comment Definition'!$A$2:$B$534, 2, FALSE)</f>
        <v>#N/A</v>
      </c>
    </row>
    <row r="270" spans="1:2">
      <c r="A270">
        <v>0</v>
      </c>
      <c r="B270" t="e">
        <f>VLOOKUP('Split and Transpose Compute'!A270,'Comment Definition'!$A$2:$B$534, 2, FALSE)</f>
        <v>#N/A</v>
      </c>
    </row>
    <row r="271" spans="1:2">
      <c r="A271">
        <v>0</v>
      </c>
      <c r="B271" t="e">
        <f>VLOOKUP('Split and Transpose Compute'!A271,'Comment Definition'!$A$2:$B$534, 2, FALSE)</f>
        <v>#N/A</v>
      </c>
    </row>
    <row r="272" spans="1:2">
      <c r="A272">
        <v>0</v>
      </c>
      <c r="B272" t="e">
        <f>VLOOKUP('Split and Transpose Compute'!A272,'Comment Definition'!$A$2:$B$534, 2, FALSE)</f>
        <v>#N/A</v>
      </c>
    </row>
    <row r="273" spans="1:2">
      <c r="A273">
        <v>0</v>
      </c>
      <c r="B273" t="e">
        <f>VLOOKUP('Split and Transpose Compute'!A273,'Comment Definition'!$A$2:$B$534, 2, FALSE)</f>
        <v>#N/A</v>
      </c>
    </row>
    <row r="274" spans="1:2">
      <c r="A274">
        <v>0</v>
      </c>
      <c r="B274" t="e">
        <f>VLOOKUP('Split and Transpose Compute'!A274,'Comment Definition'!$A$2:$B$534, 2, FALSE)</f>
        <v>#N/A</v>
      </c>
    </row>
    <row r="275" spans="1:2">
      <c r="A275">
        <v>0</v>
      </c>
      <c r="B275" t="e">
        <f>VLOOKUP('Split and Transpose Compute'!A275,'Comment Definition'!$A$2:$B$534, 2, FALSE)</f>
        <v>#N/A</v>
      </c>
    </row>
    <row r="276" spans="1:2">
      <c r="A276">
        <v>0</v>
      </c>
      <c r="B276" t="e">
        <f>VLOOKUP('Split and Transpose Compute'!A276,'Comment Definition'!$A$2:$B$534, 2, FALSE)</f>
        <v>#N/A</v>
      </c>
    </row>
    <row r="277" spans="1:2">
      <c r="A277">
        <v>0</v>
      </c>
      <c r="B277" t="e">
        <f>VLOOKUP('Split and Transpose Compute'!A277,'Comment Definition'!$A$2:$B$534, 2, FALSE)</f>
        <v>#N/A</v>
      </c>
    </row>
    <row r="278" spans="1:2">
      <c r="A278">
        <v>0</v>
      </c>
      <c r="B278" t="e">
        <f>VLOOKUP('Split and Transpose Compute'!A278,'Comment Definition'!$A$2:$B$534, 2, FALSE)</f>
        <v>#N/A</v>
      </c>
    </row>
    <row r="279" spans="1:2">
      <c r="A279">
        <v>0</v>
      </c>
      <c r="B279" t="e">
        <f>VLOOKUP('Split and Transpose Compute'!A279,'Comment Definition'!$A$2:$B$534, 2, FALSE)</f>
        <v>#N/A</v>
      </c>
    </row>
    <row r="280" spans="1:2">
      <c r="A280">
        <v>0</v>
      </c>
      <c r="B280" t="e">
        <f>VLOOKUP('Split and Transpose Compute'!A280,'Comment Definition'!$A$2:$B$534, 2, FALSE)</f>
        <v>#N/A</v>
      </c>
    </row>
    <row r="281" spans="1:2">
      <c r="A281">
        <v>0</v>
      </c>
      <c r="B281" t="e">
        <f>VLOOKUP('Split and Transpose Compute'!A281,'Comment Definition'!$A$2:$B$534, 2, FALSE)</f>
        <v>#N/A</v>
      </c>
    </row>
    <row r="282" spans="1:2">
      <c r="A282">
        <v>0</v>
      </c>
      <c r="B282" t="e">
        <f>VLOOKUP('Split and Transpose Compute'!A282,'Comment Definition'!$A$2:$B$534, 2, FALSE)</f>
        <v>#N/A</v>
      </c>
    </row>
    <row r="283" spans="1:2">
      <c r="A283">
        <v>0</v>
      </c>
      <c r="B283" t="e">
        <f>VLOOKUP('Split and Transpose Compute'!A283,'Comment Definition'!$A$2:$B$534, 2, FALSE)</f>
        <v>#N/A</v>
      </c>
    </row>
    <row r="284" spans="1:2">
      <c r="A284">
        <v>0</v>
      </c>
      <c r="B284" t="e">
        <f>VLOOKUP('Split and Transpose Compute'!A284,'Comment Definition'!$A$2:$B$534, 2, FALSE)</f>
        <v>#N/A</v>
      </c>
    </row>
    <row r="285" spans="1:2">
      <c r="A285">
        <v>0</v>
      </c>
      <c r="B285" t="e">
        <f>VLOOKUP('Split and Transpose Compute'!A285,'Comment Definition'!$A$2:$B$534, 2, FALSE)</f>
        <v>#N/A</v>
      </c>
    </row>
    <row r="286" spans="1:2">
      <c r="A286">
        <v>0</v>
      </c>
      <c r="B286" t="e">
        <f>VLOOKUP('Split and Transpose Compute'!A286,'Comment Definition'!$A$2:$B$534, 2, FALSE)</f>
        <v>#N/A</v>
      </c>
    </row>
    <row r="287" spans="1:2">
      <c r="A287">
        <v>0</v>
      </c>
      <c r="B287" t="e">
        <f>VLOOKUP('Split and Transpose Compute'!A287,'Comment Definition'!$A$2:$B$534, 2, FALSE)</f>
        <v>#N/A</v>
      </c>
    </row>
    <row r="288" spans="1:2">
      <c r="A288">
        <v>0</v>
      </c>
      <c r="B288" t="e">
        <f>VLOOKUP('Split and Transpose Compute'!A288,'Comment Definition'!$A$2:$B$534, 2, FALSE)</f>
        <v>#N/A</v>
      </c>
    </row>
    <row r="289" spans="1:2">
      <c r="A289">
        <v>0</v>
      </c>
      <c r="B289" t="e">
        <f>VLOOKUP('Split and Transpose Compute'!A289,'Comment Definition'!$A$2:$B$534, 2, FALSE)</f>
        <v>#N/A</v>
      </c>
    </row>
    <row r="290" spans="1:2">
      <c r="A290">
        <v>0</v>
      </c>
      <c r="B290" t="e">
        <f>VLOOKUP('Split and Transpose Compute'!A290,'Comment Definition'!$A$2:$B$534, 2, FALSE)</f>
        <v>#N/A</v>
      </c>
    </row>
    <row r="291" spans="1:2">
      <c r="A291">
        <v>0</v>
      </c>
      <c r="B291" t="e">
        <f>VLOOKUP('Split and Transpose Compute'!A291,'Comment Definition'!$A$2:$B$534, 2, FALSE)</f>
        <v>#N/A</v>
      </c>
    </row>
    <row r="292" spans="1:2">
      <c r="A292">
        <v>0</v>
      </c>
      <c r="B292" t="e">
        <f>VLOOKUP('Split and Transpose Compute'!A292,'Comment Definition'!$A$2:$B$534, 2, FALSE)</f>
        <v>#N/A</v>
      </c>
    </row>
    <row r="293" spans="1:2">
      <c r="A293">
        <v>0</v>
      </c>
      <c r="B293" t="e">
        <f>VLOOKUP('Split and Transpose Compute'!A293,'Comment Definition'!$A$2:$B$534, 2, FALSE)</f>
        <v>#N/A</v>
      </c>
    </row>
    <row r="294" spans="1:2">
      <c r="A294">
        <v>0</v>
      </c>
      <c r="B294" t="e">
        <f>VLOOKUP('Split and Transpose Compute'!A294,'Comment Definition'!$A$2:$B$534, 2, FALSE)</f>
        <v>#N/A</v>
      </c>
    </row>
    <row r="295" spans="1:2">
      <c r="A295">
        <v>0</v>
      </c>
      <c r="B295" t="e">
        <f>VLOOKUP('Split and Transpose Compute'!A295,'Comment Definition'!$A$2:$B$534, 2, FALSE)</f>
        <v>#N/A</v>
      </c>
    </row>
    <row r="296" spans="1:2">
      <c r="A296">
        <v>0</v>
      </c>
      <c r="B296" t="e">
        <f>VLOOKUP('Split and Transpose Compute'!A296,'Comment Definition'!$A$2:$B$534, 2, FALSE)</f>
        <v>#N/A</v>
      </c>
    </row>
    <row r="297" spans="1:2">
      <c r="A297">
        <v>0</v>
      </c>
      <c r="B297" t="e">
        <f>VLOOKUP('Split and Transpose Compute'!A297,'Comment Definition'!$A$2:$B$534, 2, FALSE)</f>
        <v>#N/A</v>
      </c>
    </row>
    <row r="298" spans="1:2">
      <c r="A298">
        <v>0</v>
      </c>
      <c r="B298" t="e">
        <f>VLOOKUP('Split and Transpose Compute'!A298,'Comment Definition'!$A$2:$B$534, 2, FALSE)</f>
        <v>#N/A</v>
      </c>
    </row>
    <row r="299" spans="1:2">
      <c r="A299">
        <v>0</v>
      </c>
      <c r="B299" t="e">
        <f>VLOOKUP('Split and Transpose Compute'!A299,'Comment Definition'!$A$2:$B$534, 2, FALSE)</f>
        <v>#N/A</v>
      </c>
    </row>
    <row r="300" spans="1:2">
      <c r="A300">
        <v>0</v>
      </c>
      <c r="B300" t="e">
        <f>VLOOKUP('Split and Transpose Compute'!A300,'Comment Definition'!$A$2:$B$534, 2, FALSE)</f>
        <v>#N/A</v>
      </c>
    </row>
    <row r="301" spans="1:2">
      <c r="A301">
        <v>0</v>
      </c>
      <c r="B301" t="e">
        <f>VLOOKUP('Split and Transpose Compute'!A301,'Comment Definition'!$A$2:$B$534, 2, FALSE)</f>
        <v>#N/A</v>
      </c>
    </row>
    <row r="302" spans="1:2">
      <c r="A302">
        <v>0</v>
      </c>
      <c r="B302" t="e">
        <f>VLOOKUP('Split and Transpose Compute'!A302,'Comment Definition'!$A$2:$B$534, 2, FALSE)</f>
        <v>#N/A</v>
      </c>
    </row>
    <row r="303" spans="1:2">
      <c r="A303">
        <v>0</v>
      </c>
      <c r="B303" t="e">
        <f>VLOOKUP('Split and Transpose Compute'!A303,'Comment Definition'!$A$2:$B$534, 2, FALSE)</f>
        <v>#N/A</v>
      </c>
    </row>
    <row r="304" spans="1:2">
      <c r="A304">
        <v>0</v>
      </c>
      <c r="B304" t="e">
        <f>VLOOKUP('Split and Transpose Compute'!A304,'Comment Definition'!$A$2:$B$534, 2, FALSE)</f>
        <v>#N/A</v>
      </c>
    </row>
    <row r="305" spans="1:2">
      <c r="A305">
        <v>0</v>
      </c>
      <c r="B305" t="e">
        <f>VLOOKUP('Split and Transpose Compute'!A305,'Comment Definition'!$A$2:$B$534, 2, FALSE)</f>
        <v>#N/A</v>
      </c>
    </row>
    <row r="306" spans="1:2">
      <c r="A306">
        <v>0</v>
      </c>
      <c r="B306" t="e">
        <f>VLOOKUP('Split and Transpose Compute'!A306,'Comment Definition'!$A$2:$B$534, 2, FALSE)</f>
        <v>#N/A</v>
      </c>
    </row>
    <row r="307" spans="1:2">
      <c r="A307">
        <v>0</v>
      </c>
      <c r="B307" t="e">
        <f>VLOOKUP('Split and Transpose Compute'!A307,'Comment Definition'!$A$2:$B$534, 2, FALSE)</f>
        <v>#N/A</v>
      </c>
    </row>
    <row r="308" spans="1:2">
      <c r="A308">
        <v>0</v>
      </c>
      <c r="B308" t="e">
        <f>VLOOKUP('Split and Transpose Compute'!A308,'Comment Definition'!$A$2:$B$534, 2, FALSE)</f>
        <v>#N/A</v>
      </c>
    </row>
    <row r="309" spans="1:2">
      <c r="A309">
        <v>0</v>
      </c>
      <c r="B309" t="e">
        <f>VLOOKUP('Split and Transpose Compute'!A309,'Comment Definition'!$A$2:$B$534, 2, FALSE)</f>
        <v>#N/A</v>
      </c>
    </row>
    <row r="310" spans="1:2">
      <c r="A310">
        <v>0</v>
      </c>
      <c r="B310" t="e">
        <f>VLOOKUP('Split and Transpose Compute'!A310,'Comment Definition'!$A$2:$B$534, 2, FALSE)</f>
        <v>#N/A</v>
      </c>
    </row>
    <row r="311" spans="1:2">
      <c r="A311">
        <v>0</v>
      </c>
      <c r="B311" t="e">
        <f>VLOOKUP('Split and Transpose Compute'!A311,'Comment Definition'!$A$2:$B$534, 2, FALSE)</f>
        <v>#N/A</v>
      </c>
    </row>
    <row r="312" spans="1:2">
      <c r="A312">
        <v>0</v>
      </c>
      <c r="B312" t="e">
        <f>VLOOKUP('Split and Transpose Compute'!A312,'Comment Definition'!$A$2:$B$534, 2, FALSE)</f>
        <v>#N/A</v>
      </c>
    </row>
    <row r="313" spans="1:2">
      <c r="A313">
        <v>0</v>
      </c>
      <c r="B313" t="e">
        <f>VLOOKUP('Split and Transpose Compute'!A313,'Comment Definition'!$A$2:$B$534, 2, FALSE)</f>
        <v>#N/A</v>
      </c>
    </row>
    <row r="314" spans="1:2">
      <c r="A314">
        <v>0</v>
      </c>
      <c r="B314" t="e">
        <f>VLOOKUP('Split and Transpose Compute'!A314,'Comment Definition'!$A$2:$B$534, 2, FALSE)</f>
        <v>#N/A</v>
      </c>
    </row>
    <row r="315" spans="1:2">
      <c r="A315">
        <v>0</v>
      </c>
      <c r="B315" t="e">
        <f>VLOOKUP('Split and Transpose Compute'!A315,'Comment Definition'!$A$2:$B$534, 2, FALSE)</f>
        <v>#N/A</v>
      </c>
    </row>
    <row r="316" spans="1:2">
      <c r="A316">
        <v>0</v>
      </c>
      <c r="B316" t="e">
        <f>VLOOKUP('Split and Transpose Compute'!A316,'Comment Definition'!$A$2:$B$534, 2, FALSE)</f>
        <v>#N/A</v>
      </c>
    </row>
    <row r="317" spans="1:2">
      <c r="A317">
        <v>0</v>
      </c>
      <c r="B317" t="e">
        <f>VLOOKUP('Split and Transpose Compute'!A317,'Comment Definition'!$A$2:$B$534, 2, FALSE)</f>
        <v>#N/A</v>
      </c>
    </row>
    <row r="318" spans="1:2">
      <c r="A318">
        <v>0</v>
      </c>
      <c r="B318" t="e">
        <f>VLOOKUP('Split and Transpose Compute'!A318,'Comment Definition'!$A$2:$B$534, 2, FALSE)</f>
        <v>#N/A</v>
      </c>
    </row>
    <row r="319" spans="1:2">
      <c r="A319">
        <v>0</v>
      </c>
      <c r="B319" t="e">
        <f>VLOOKUP('Split and Transpose Compute'!A319,'Comment Definition'!$A$2:$B$534, 2, FALSE)</f>
        <v>#N/A</v>
      </c>
    </row>
    <row r="320" spans="1:2">
      <c r="A320">
        <v>0</v>
      </c>
      <c r="B320" t="e">
        <f>VLOOKUP('Split and Transpose Compute'!A320,'Comment Definition'!$A$2:$B$534, 2, FALSE)</f>
        <v>#N/A</v>
      </c>
    </row>
    <row r="321" spans="1:2">
      <c r="A321">
        <v>0</v>
      </c>
      <c r="B321" t="e">
        <f>VLOOKUP('Split and Transpose Compute'!A321,'Comment Definition'!$A$2:$B$534, 2, FALSE)</f>
        <v>#N/A</v>
      </c>
    </row>
    <row r="322" spans="1:2">
      <c r="A322">
        <v>0</v>
      </c>
      <c r="B322" t="e">
        <f>VLOOKUP('Split and Transpose Compute'!A322,'Comment Definition'!$A$2:$B$534, 2, FALSE)</f>
        <v>#N/A</v>
      </c>
    </row>
    <row r="323" spans="1:2">
      <c r="A323">
        <v>0</v>
      </c>
      <c r="B323" t="e">
        <f>VLOOKUP('Split and Transpose Compute'!A323,'Comment Definition'!$A$2:$B$534, 2, FALSE)</f>
        <v>#N/A</v>
      </c>
    </row>
    <row r="324" spans="1:2">
      <c r="A324">
        <v>0</v>
      </c>
      <c r="B324" t="e">
        <f>VLOOKUP('Split and Transpose Compute'!A324,'Comment Definition'!$A$2:$B$534, 2, FALSE)</f>
        <v>#N/A</v>
      </c>
    </row>
    <row r="325" spans="1:2">
      <c r="A325">
        <v>0</v>
      </c>
      <c r="B325" t="e">
        <f>VLOOKUP('Split and Transpose Compute'!A325,'Comment Definition'!$A$2:$B$534, 2, FALSE)</f>
        <v>#N/A</v>
      </c>
    </row>
    <row r="326" spans="1:2">
      <c r="A326">
        <v>0</v>
      </c>
      <c r="B326" t="e">
        <f>VLOOKUP('Split and Transpose Compute'!A326,'Comment Definition'!$A$2:$B$534, 2, FALSE)</f>
        <v>#N/A</v>
      </c>
    </row>
    <row r="327" spans="1:2">
      <c r="A327">
        <v>0</v>
      </c>
      <c r="B327" t="e">
        <f>VLOOKUP('Split and Transpose Compute'!A327,'Comment Definition'!$A$2:$B$534, 2, FALSE)</f>
        <v>#N/A</v>
      </c>
    </row>
    <row r="328" spans="1:2">
      <c r="A328">
        <v>0</v>
      </c>
      <c r="B328" t="e">
        <f>VLOOKUP('Split and Transpose Compute'!A328,'Comment Definition'!$A$2:$B$534, 2, FALSE)</f>
        <v>#N/A</v>
      </c>
    </row>
    <row r="329" spans="1:2">
      <c r="A329">
        <v>0</v>
      </c>
      <c r="B329" t="e">
        <f>VLOOKUP('Split and Transpose Compute'!A329,'Comment Definition'!$A$2:$B$534, 2, FALSE)</f>
        <v>#N/A</v>
      </c>
    </row>
    <row r="330" spans="1:2">
      <c r="A330">
        <v>0</v>
      </c>
      <c r="B330" t="e">
        <f>VLOOKUP('Split and Transpose Compute'!A330,'Comment Definition'!$A$2:$B$534, 2, FALSE)</f>
        <v>#N/A</v>
      </c>
    </row>
    <row r="331" spans="1:2">
      <c r="A331">
        <v>0</v>
      </c>
      <c r="B331" t="e">
        <f>VLOOKUP('Split and Transpose Compute'!A331,'Comment Definition'!$A$2:$B$534, 2, FALSE)</f>
        <v>#N/A</v>
      </c>
    </row>
    <row r="332" spans="1:2">
      <c r="A332">
        <v>0</v>
      </c>
      <c r="B332" t="e">
        <f>VLOOKUP('Split and Transpose Compute'!A332,'Comment Definition'!$A$2:$B$534, 2, FALSE)</f>
        <v>#N/A</v>
      </c>
    </row>
    <row r="333" spans="1:2">
      <c r="A333">
        <v>0</v>
      </c>
      <c r="B333" t="e">
        <f>VLOOKUP('Split and Transpose Compute'!A333,'Comment Definition'!$A$2:$B$534, 2, FALSE)</f>
        <v>#N/A</v>
      </c>
    </row>
    <row r="334" spans="1:2">
      <c r="A334">
        <v>0</v>
      </c>
      <c r="B334" t="e">
        <f>VLOOKUP('Split and Transpose Compute'!A334,'Comment Definition'!$A$2:$B$534, 2, FALSE)</f>
        <v>#N/A</v>
      </c>
    </row>
    <row r="335" spans="1:2">
      <c r="A335">
        <v>0</v>
      </c>
      <c r="B335" t="e">
        <f>VLOOKUP('Split and Transpose Compute'!A335,'Comment Definition'!$A$2:$B$534, 2, FALSE)</f>
        <v>#N/A</v>
      </c>
    </row>
    <row r="336" spans="1:2">
      <c r="A336">
        <v>0</v>
      </c>
      <c r="B336" t="e">
        <f>VLOOKUP('Split and Transpose Compute'!A336,'Comment Definition'!$A$2:$B$534, 2, FALSE)</f>
        <v>#N/A</v>
      </c>
    </row>
    <row r="337" spans="1:2">
      <c r="A337">
        <v>0</v>
      </c>
      <c r="B337" t="e">
        <f>VLOOKUP('Split and Transpose Compute'!A337,'Comment Definition'!$A$2:$B$534, 2, FALSE)</f>
        <v>#N/A</v>
      </c>
    </row>
    <row r="338" spans="1:2">
      <c r="A338">
        <v>0</v>
      </c>
      <c r="B338" t="e">
        <f>VLOOKUP('Split and Transpose Compute'!A338,'Comment Definition'!$A$2:$B$534, 2, FALSE)</f>
        <v>#N/A</v>
      </c>
    </row>
    <row r="339" spans="1:2">
      <c r="A339">
        <v>0</v>
      </c>
      <c r="B339" t="e">
        <f>VLOOKUP('Split and Transpose Compute'!A339,'Comment Definition'!$A$2:$B$534, 2, FALSE)</f>
        <v>#N/A</v>
      </c>
    </row>
    <row r="340" spans="1:2">
      <c r="A340">
        <v>0</v>
      </c>
      <c r="B340" t="e">
        <f>VLOOKUP('Split and Transpose Compute'!A340,'Comment Definition'!$A$2:$B$534, 2, FALSE)</f>
        <v>#N/A</v>
      </c>
    </row>
    <row r="341" spans="1:2">
      <c r="A341">
        <v>0</v>
      </c>
      <c r="B341" t="e">
        <f>VLOOKUP('Split and Transpose Compute'!A341,'Comment Definition'!$A$2:$B$534, 2, FALSE)</f>
        <v>#N/A</v>
      </c>
    </row>
    <row r="342" spans="1:2">
      <c r="A342">
        <v>0</v>
      </c>
      <c r="B342" t="e">
        <f>VLOOKUP('Split and Transpose Compute'!A342,'Comment Definition'!$A$2:$B$534, 2, FALSE)</f>
        <v>#N/A</v>
      </c>
    </row>
    <row r="343" spans="1:2">
      <c r="A343">
        <v>0</v>
      </c>
      <c r="B343" t="e">
        <f>VLOOKUP('Split and Transpose Compute'!A343,'Comment Definition'!$A$2:$B$534, 2, FALSE)</f>
        <v>#N/A</v>
      </c>
    </row>
    <row r="344" spans="1:2">
      <c r="A344">
        <v>0</v>
      </c>
      <c r="B344" t="e">
        <f>VLOOKUP('Split and Transpose Compute'!A344,'Comment Definition'!$A$2:$B$534, 2, FALSE)</f>
        <v>#N/A</v>
      </c>
    </row>
    <row r="345" spans="1:2">
      <c r="A345">
        <v>0</v>
      </c>
      <c r="B345" t="e">
        <f>VLOOKUP('Split and Transpose Compute'!A345,'Comment Definition'!$A$2:$B$534, 2, FALSE)</f>
        <v>#N/A</v>
      </c>
    </row>
    <row r="346" spans="1:2">
      <c r="A346">
        <v>0</v>
      </c>
      <c r="B346" t="e">
        <f>VLOOKUP('Split and Transpose Compute'!A346,'Comment Definition'!$A$2:$B$534, 2, FALSE)</f>
        <v>#N/A</v>
      </c>
    </row>
    <row r="347" spans="1:2">
      <c r="A347">
        <v>0</v>
      </c>
      <c r="B347" t="e">
        <f>VLOOKUP('Split and Transpose Compute'!A347,'Comment Definition'!$A$2:$B$534, 2, FALSE)</f>
        <v>#N/A</v>
      </c>
    </row>
    <row r="348" spans="1:2">
      <c r="A348">
        <v>0</v>
      </c>
      <c r="B348" t="e">
        <f>VLOOKUP('Split and Transpose Compute'!A348,'Comment Definition'!$A$2:$B$534, 2, FALSE)</f>
        <v>#N/A</v>
      </c>
    </row>
    <row r="349" spans="1:2">
      <c r="A349">
        <v>0</v>
      </c>
      <c r="B349" t="e">
        <f>VLOOKUP('Split and Transpose Compute'!A349,'Comment Definition'!$A$2:$B$534, 2, FALSE)</f>
        <v>#N/A</v>
      </c>
    </row>
    <row r="350" spans="1:2">
      <c r="A350">
        <v>0</v>
      </c>
      <c r="B350" t="e">
        <f>VLOOKUP('Split and Transpose Compute'!A350,'Comment Definition'!$A$2:$B$534, 2, FALSE)</f>
        <v>#N/A</v>
      </c>
    </row>
    <row r="351" spans="1:2">
      <c r="A351">
        <v>0</v>
      </c>
      <c r="B351" t="e">
        <f>VLOOKUP('Split and Transpose Compute'!A351,'Comment Definition'!$A$2:$B$534, 2, FALSE)</f>
        <v>#N/A</v>
      </c>
    </row>
    <row r="352" spans="1:2">
      <c r="A352">
        <v>0</v>
      </c>
      <c r="B352" t="e">
        <f>VLOOKUP('Split and Transpose Compute'!A352,'Comment Definition'!$A$2:$B$534, 2, FALSE)</f>
        <v>#N/A</v>
      </c>
    </row>
    <row r="353" spans="1:2">
      <c r="A353">
        <v>0</v>
      </c>
      <c r="B353" t="e">
        <f>VLOOKUP('Split and Transpose Compute'!A353,'Comment Definition'!$A$2:$B$534, 2, FALSE)</f>
        <v>#N/A</v>
      </c>
    </row>
    <row r="354" spans="1:2">
      <c r="A354">
        <v>0</v>
      </c>
      <c r="B354" t="e">
        <f>VLOOKUP('Split and Transpose Compute'!A354,'Comment Definition'!$A$2:$B$534, 2, FALSE)</f>
        <v>#N/A</v>
      </c>
    </row>
    <row r="355" spans="1:2">
      <c r="A355">
        <v>0</v>
      </c>
      <c r="B355" t="e">
        <f>VLOOKUP('Split and Transpose Compute'!A355,'Comment Definition'!$A$2:$B$534, 2, FALSE)</f>
        <v>#N/A</v>
      </c>
    </row>
    <row r="356" spans="1:2">
      <c r="A356">
        <v>0</v>
      </c>
      <c r="B356" t="e">
        <f>VLOOKUP('Split and Transpose Compute'!A356,'Comment Definition'!$A$2:$B$534, 2, FALSE)</f>
        <v>#N/A</v>
      </c>
    </row>
    <row r="357" spans="1:2">
      <c r="A357">
        <v>0</v>
      </c>
      <c r="B357" t="e">
        <f>VLOOKUP('Split and Transpose Compute'!A357,'Comment Definition'!$A$2:$B$534, 2, FALSE)</f>
        <v>#N/A</v>
      </c>
    </row>
    <row r="358" spans="1:2">
      <c r="A358">
        <v>0</v>
      </c>
      <c r="B358" t="e">
        <f>VLOOKUP('Split and Transpose Compute'!A358,'Comment Definition'!$A$2:$B$534, 2, FALSE)</f>
        <v>#N/A</v>
      </c>
    </row>
    <row r="359" spans="1:2">
      <c r="A359">
        <v>0</v>
      </c>
      <c r="B359" t="e">
        <f>VLOOKUP('Split and Transpose Compute'!A359,'Comment Definition'!$A$2:$B$534, 2, FALSE)</f>
        <v>#N/A</v>
      </c>
    </row>
    <row r="360" spans="1:2">
      <c r="A360">
        <v>0</v>
      </c>
      <c r="B360" t="e">
        <f>VLOOKUP('Split and Transpose Compute'!A360,'Comment Definition'!$A$2:$B$534, 2, FALSE)</f>
        <v>#N/A</v>
      </c>
    </row>
    <row r="361" spans="1:2">
      <c r="A361">
        <v>0</v>
      </c>
      <c r="B361" t="e">
        <f>VLOOKUP('Split and Transpose Compute'!A361,'Comment Definition'!$A$2:$B$534, 2, FALSE)</f>
        <v>#N/A</v>
      </c>
    </row>
    <row r="362" spans="1:2">
      <c r="A362">
        <v>0</v>
      </c>
      <c r="B362" t="e">
        <f>VLOOKUP('Split and Transpose Compute'!A362,'Comment Definition'!$A$2:$B$534, 2, FALSE)</f>
        <v>#N/A</v>
      </c>
    </row>
    <row r="363" spans="1:2">
      <c r="A363">
        <v>0</v>
      </c>
      <c r="B363" t="e">
        <f>VLOOKUP('Split and Transpose Compute'!A363,'Comment Definition'!$A$2:$B$534, 2, FALSE)</f>
        <v>#N/A</v>
      </c>
    </row>
    <row r="364" spans="1:2">
      <c r="A364">
        <v>0</v>
      </c>
      <c r="B364" t="e">
        <f>VLOOKUP('Split and Transpose Compute'!A364,'Comment Definition'!$A$2:$B$534, 2, FALSE)</f>
        <v>#N/A</v>
      </c>
    </row>
    <row r="365" spans="1:2">
      <c r="A365">
        <v>0</v>
      </c>
      <c r="B365" t="e">
        <f>VLOOKUP('Split and Transpose Compute'!A365,'Comment Definition'!$A$2:$B$534, 2, FALSE)</f>
        <v>#N/A</v>
      </c>
    </row>
    <row r="366" spans="1:2">
      <c r="A366">
        <v>0</v>
      </c>
      <c r="B366" t="e">
        <f>VLOOKUP('Split and Transpose Compute'!A366,'Comment Definition'!$A$2:$B$534, 2, FALSE)</f>
        <v>#N/A</v>
      </c>
    </row>
    <row r="367" spans="1:2">
      <c r="A367">
        <v>0</v>
      </c>
      <c r="B367" t="e">
        <f>VLOOKUP('Split and Transpose Compute'!A367,'Comment Definition'!$A$2:$B$534, 2, FALSE)</f>
        <v>#N/A</v>
      </c>
    </row>
    <row r="368" spans="1:2">
      <c r="A368">
        <v>0</v>
      </c>
      <c r="B368" t="e">
        <f>VLOOKUP('Split and Transpose Compute'!A368,'Comment Definition'!$A$2:$B$534, 2, FALSE)</f>
        <v>#N/A</v>
      </c>
    </row>
    <row r="369" spans="1:2">
      <c r="A369">
        <v>0</v>
      </c>
      <c r="B369" t="e">
        <f>VLOOKUP('Split and Transpose Compute'!A369,'Comment Definition'!$A$2:$B$534, 2, FALSE)</f>
        <v>#N/A</v>
      </c>
    </row>
    <row r="370" spans="1:2">
      <c r="A370">
        <v>0</v>
      </c>
      <c r="B370" t="e">
        <f>VLOOKUP('Split and Transpose Compute'!A370,'Comment Definition'!$A$2:$B$534, 2, FALSE)</f>
        <v>#N/A</v>
      </c>
    </row>
    <row r="371" spans="1:2">
      <c r="A371">
        <v>0</v>
      </c>
      <c r="B371" t="e">
        <f>VLOOKUP('Split and Transpose Compute'!A371,'Comment Definition'!$A$2:$B$534, 2, FALSE)</f>
        <v>#N/A</v>
      </c>
    </row>
    <row r="372" spans="1:2">
      <c r="A372">
        <v>0</v>
      </c>
      <c r="B372" t="e">
        <f>VLOOKUP('Split and Transpose Compute'!A372,'Comment Definition'!$A$2:$B$534, 2, FALSE)</f>
        <v>#N/A</v>
      </c>
    </row>
    <row r="373" spans="1:2">
      <c r="A373">
        <v>0</v>
      </c>
      <c r="B373" t="e">
        <f>VLOOKUP('Split and Transpose Compute'!A373,'Comment Definition'!$A$2:$B$534, 2, FALSE)</f>
        <v>#N/A</v>
      </c>
    </row>
    <row r="374" spans="1:2">
      <c r="A374">
        <v>0</v>
      </c>
      <c r="B374" t="e">
        <f>VLOOKUP('Split and Transpose Compute'!A374,'Comment Definition'!$A$2:$B$534, 2, FALSE)</f>
        <v>#N/A</v>
      </c>
    </row>
    <row r="375" spans="1:2">
      <c r="A375">
        <v>0</v>
      </c>
      <c r="B375" t="e">
        <f>VLOOKUP('Split and Transpose Compute'!A375,'Comment Definition'!$A$2:$B$534, 2, FALSE)</f>
        <v>#N/A</v>
      </c>
    </row>
    <row r="376" spans="1:2">
      <c r="A376">
        <v>0</v>
      </c>
      <c r="B376" t="e">
        <f>VLOOKUP('Split and Transpose Compute'!A376,'Comment Definition'!$A$2:$B$534, 2, FALSE)</f>
        <v>#N/A</v>
      </c>
    </row>
    <row r="377" spans="1:2">
      <c r="A377">
        <v>0</v>
      </c>
      <c r="B377" t="e">
        <f>VLOOKUP('Split and Transpose Compute'!A377,'Comment Definition'!$A$2:$B$534, 2, FALSE)</f>
        <v>#N/A</v>
      </c>
    </row>
    <row r="378" spans="1:2">
      <c r="A378">
        <v>0</v>
      </c>
      <c r="B378" t="e">
        <f>VLOOKUP('Split and Transpose Compute'!A378,'Comment Definition'!$A$2:$B$534, 2, FALSE)</f>
        <v>#N/A</v>
      </c>
    </row>
    <row r="379" spans="1:2">
      <c r="A379">
        <v>0</v>
      </c>
      <c r="B379" t="e">
        <f>VLOOKUP('Split and Transpose Compute'!A379,'Comment Definition'!$A$2:$B$534, 2, FALSE)</f>
        <v>#N/A</v>
      </c>
    </row>
    <row r="380" spans="1:2">
      <c r="A380">
        <v>0</v>
      </c>
      <c r="B380" t="e">
        <f>VLOOKUP('Split and Transpose Compute'!A380,'Comment Definition'!$A$2:$B$534, 2, FALSE)</f>
        <v>#N/A</v>
      </c>
    </row>
    <row r="381" spans="1:2">
      <c r="A381">
        <v>0</v>
      </c>
      <c r="B381" t="e">
        <f>VLOOKUP('Split and Transpose Compute'!A381,'Comment Definition'!$A$2:$B$534, 2, FALSE)</f>
        <v>#N/A</v>
      </c>
    </row>
    <row r="382" spans="1:2">
      <c r="A382">
        <v>0</v>
      </c>
      <c r="B382" t="e">
        <f>VLOOKUP('Split and Transpose Compute'!A382,'Comment Definition'!$A$2:$B$534, 2, FALSE)</f>
        <v>#N/A</v>
      </c>
    </row>
    <row r="383" spans="1:2">
      <c r="A383">
        <v>0</v>
      </c>
      <c r="B383" t="e">
        <f>VLOOKUP('Split and Transpose Compute'!A383,'Comment Definition'!$A$2:$B$534, 2, FALSE)</f>
        <v>#N/A</v>
      </c>
    </row>
    <row r="384" spans="1:2">
      <c r="A384">
        <v>0</v>
      </c>
      <c r="B384" t="e">
        <f>VLOOKUP('Split and Transpose Compute'!A384,'Comment Definition'!$A$2:$B$534, 2, FALSE)</f>
        <v>#N/A</v>
      </c>
    </row>
    <row r="385" spans="1:2">
      <c r="A385">
        <v>0</v>
      </c>
      <c r="B385" t="e">
        <f>VLOOKUP('Split and Transpose Compute'!A385,'Comment Definition'!$A$2:$B$534, 2, FALSE)</f>
        <v>#N/A</v>
      </c>
    </row>
    <row r="386" spans="1:2">
      <c r="A386">
        <v>0</v>
      </c>
      <c r="B386" t="e">
        <f>VLOOKUP('Split and Transpose Compute'!A386,'Comment Definition'!$A$2:$B$534, 2, FALSE)</f>
        <v>#N/A</v>
      </c>
    </row>
    <row r="387" spans="1:2">
      <c r="A387">
        <v>0</v>
      </c>
      <c r="B387" t="e">
        <f>VLOOKUP('Split and Transpose Compute'!A387,'Comment Definition'!$A$2:$B$534, 2, FALSE)</f>
        <v>#N/A</v>
      </c>
    </row>
    <row r="388" spans="1:2">
      <c r="A388">
        <v>0</v>
      </c>
      <c r="B388" t="e">
        <f>VLOOKUP('Split and Transpose Compute'!A388,'Comment Definition'!$A$2:$B$534, 2, FALSE)</f>
        <v>#N/A</v>
      </c>
    </row>
    <row r="389" spans="1:2">
      <c r="A389">
        <v>0</v>
      </c>
      <c r="B389" t="e">
        <f>VLOOKUP('Split and Transpose Compute'!A389,'Comment Definition'!$A$2:$B$534, 2, FALSE)</f>
        <v>#N/A</v>
      </c>
    </row>
    <row r="390" spans="1:2">
      <c r="A390">
        <v>0</v>
      </c>
      <c r="B390" t="e">
        <f>VLOOKUP('Split and Transpose Compute'!A390,'Comment Definition'!$A$2:$B$534, 2, FALSE)</f>
        <v>#N/A</v>
      </c>
    </row>
    <row r="391" spans="1:2">
      <c r="A391">
        <v>0</v>
      </c>
      <c r="B391" t="e">
        <f>VLOOKUP('Split and Transpose Compute'!A391,'Comment Definition'!$A$2:$B$534, 2, FALSE)</f>
        <v>#N/A</v>
      </c>
    </row>
    <row r="392" spans="1:2">
      <c r="A392">
        <v>0</v>
      </c>
      <c r="B392" t="e">
        <f>VLOOKUP('Split and Transpose Compute'!A392,'Comment Definition'!$A$2:$B$534, 2, FALSE)</f>
        <v>#N/A</v>
      </c>
    </row>
    <row r="393" spans="1:2">
      <c r="A393">
        <v>0</v>
      </c>
      <c r="B393" t="e">
        <f>VLOOKUP('Split and Transpose Compute'!A393,'Comment Definition'!$A$2:$B$534, 2, FALSE)</f>
        <v>#N/A</v>
      </c>
    </row>
    <row r="394" spans="1:2">
      <c r="A394">
        <v>0</v>
      </c>
      <c r="B394" t="e">
        <f>VLOOKUP('Split and Transpose Compute'!A394,'Comment Definition'!$A$2:$B$534, 2, FALSE)</f>
        <v>#N/A</v>
      </c>
    </row>
    <row r="395" spans="1:2">
      <c r="A395">
        <v>0</v>
      </c>
      <c r="B395" t="e">
        <f>VLOOKUP('Split and Transpose Compute'!A395,'Comment Definition'!$A$2:$B$534, 2, FALSE)</f>
        <v>#N/A</v>
      </c>
    </row>
    <row r="396" spans="1:2">
      <c r="A396">
        <v>0</v>
      </c>
      <c r="B396" t="e">
        <f>VLOOKUP('Split and Transpose Compute'!A396,'Comment Definition'!$A$2:$B$534, 2, FALSE)</f>
        <v>#N/A</v>
      </c>
    </row>
    <row r="397" spans="1:2">
      <c r="A397">
        <v>0</v>
      </c>
      <c r="B397" t="e">
        <f>VLOOKUP('Split and Transpose Compute'!A397,'Comment Definition'!$A$2:$B$534, 2, FALSE)</f>
        <v>#N/A</v>
      </c>
    </row>
    <row r="398" spans="1:2">
      <c r="A398">
        <v>0</v>
      </c>
      <c r="B398" t="e">
        <f>VLOOKUP('Split and Transpose Compute'!A398,'Comment Definition'!$A$2:$B$534, 2, FALSE)</f>
        <v>#N/A</v>
      </c>
    </row>
    <row r="399" spans="1:2">
      <c r="A399">
        <v>0</v>
      </c>
      <c r="B399" t="e">
        <f>VLOOKUP('Split and Transpose Compute'!A399,'Comment Definition'!$A$2:$B$534, 2, FALSE)</f>
        <v>#N/A</v>
      </c>
    </row>
    <row r="400" spans="1:2">
      <c r="A400">
        <v>0</v>
      </c>
      <c r="B400" t="e">
        <f>VLOOKUP('Split and Transpose Compute'!A400,'Comment Definition'!$A$2:$B$534, 2, FALSE)</f>
        <v>#N/A</v>
      </c>
    </row>
    <row r="401" spans="1:2">
      <c r="A401">
        <v>0</v>
      </c>
      <c r="B401" t="e">
        <f>VLOOKUP('Split and Transpose Compute'!A401,'Comment Definition'!$A$2:$B$534, 2, FALSE)</f>
        <v>#N/A</v>
      </c>
    </row>
    <row r="402" spans="1:2">
      <c r="A402">
        <v>0</v>
      </c>
      <c r="B402" t="e">
        <f>VLOOKUP('Split and Transpose Compute'!A402,'Comment Definition'!$A$2:$B$534, 2, FALSE)</f>
        <v>#N/A</v>
      </c>
    </row>
    <row r="403" spans="1:2">
      <c r="A403">
        <v>0</v>
      </c>
      <c r="B403" t="e">
        <f>VLOOKUP('Split and Transpose Compute'!A403,'Comment Definition'!$A$2:$B$534, 2, FALSE)</f>
        <v>#N/A</v>
      </c>
    </row>
    <row r="404" spans="1:2">
      <c r="A404">
        <v>0</v>
      </c>
      <c r="B404" t="e">
        <f>VLOOKUP('Split and Transpose Compute'!A404,'Comment Definition'!$A$2:$B$534, 2, FALSE)</f>
        <v>#N/A</v>
      </c>
    </row>
    <row r="405" spans="1:2">
      <c r="A405">
        <v>0</v>
      </c>
      <c r="B405" t="e">
        <f>VLOOKUP('Split and Transpose Compute'!A405,'Comment Definition'!$A$2:$B$534, 2, FALSE)</f>
        <v>#N/A</v>
      </c>
    </row>
    <row r="406" spans="1:2">
      <c r="A406">
        <v>0</v>
      </c>
      <c r="B406" t="e">
        <f>VLOOKUP('Split and Transpose Compute'!A406,'Comment Definition'!$A$2:$B$534, 2, FALSE)</f>
        <v>#N/A</v>
      </c>
    </row>
    <row r="407" spans="1:2">
      <c r="A407">
        <v>0</v>
      </c>
      <c r="B407" t="e">
        <f>VLOOKUP('Split and Transpose Compute'!A407,'Comment Definition'!$A$2:$B$534, 2, FALSE)</f>
        <v>#N/A</v>
      </c>
    </row>
    <row r="408" spans="1:2">
      <c r="A408">
        <v>0</v>
      </c>
      <c r="B408" t="e">
        <f>VLOOKUP('Split and Transpose Compute'!A408,'Comment Definition'!$A$2:$B$534, 2, FALSE)</f>
        <v>#N/A</v>
      </c>
    </row>
    <row r="409" spans="1:2">
      <c r="A409">
        <v>0</v>
      </c>
      <c r="B409" t="e">
        <f>VLOOKUP('Split and Transpose Compute'!A409,'Comment Definition'!$A$2:$B$534, 2, FALSE)</f>
        <v>#N/A</v>
      </c>
    </row>
    <row r="410" spans="1:2">
      <c r="A410">
        <v>0</v>
      </c>
      <c r="B410" t="e">
        <f>VLOOKUP('Split and Transpose Compute'!A410,'Comment Definition'!$A$2:$B$534, 2, FALSE)</f>
        <v>#N/A</v>
      </c>
    </row>
    <row r="411" spans="1:2">
      <c r="A411">
        <v>0</v>
      </c>
      <c r="B411" t="e">
        <f>VLOOKUP('Split and Transpose Compute'!A411,'Comment Definition'!$A$2:$B$534, 2, FALSE)</f>
        <v>#N/A</v>
      </c>
    </row>
    <row r="412" spans="1:2">
      <c r="A412">
        <v>0</v>
      </c>
      <c r="B412" t="e">
        <f>VLOOKUP('Split and Transpose Compute'!A412,'Comment Definition'!$A$2:$B$534, 2, FALSE)</f>
        <v>#N/A</v>
      </c>
    </row>
    <row r="413" spans="1:2">
      <c r="A413">
        <v>0</v>
      </c>
      <c r="B413" t="e">
        <f>VLOOKUP('Split and Transpose Compute'!A413,'Comment Definition'!$A$2:$B$534, 2, FALSE)</f>
        <v>#N/A</v>
      </c>
    </row>
    <row r="414" spans="1:2">
      <c r="A414">
        <v>0</v>
      </c>
      <c r="B414" t="e">
        <f>VLOOKUP('Split and Transpose Compute'!A414,'Comment Definition'!$A$2:$B$534, 2, FALSE)</f>
        <v>#N/A</v>
      </c>
    </row>
    <row r="415" spans="1:2">
      <c r="A415">
        <v>0</v>
      </c>
      <c r="B415" t="e">
        <f>VLOOKUP('Split and Transpose Compute'!A415,'Comment Definition'!$A$2:$B$534, 2, FALSE)</f>
        <v>#N/A</v>
      </c>
    </row>
    <row r="416" spans="1:2">
      <c r="A416">
        <v>0</v>
      </c>
      <c r="B416" t="e">
        <f>VLOOKUP('Split and Transpose Compute'!A416,'Comment Definition'!$A$2:$B$534, 2, FALSE)</f>
        <v>#N/A</v>
      </c>
    </row>
    <row r="417" spans="1:2">
      <c r="A417">
        <v>0</v>
      </c>
      <c r="B417" t="e">
        <f>VLOOKUP('Split and Transpose Compute'!A417,'Comment Definition'!$A$2:$B$534, 2, FALSE)</f>
        <v>#N/A</v>
      </c>
    </row>
    <row r="418" spans="1:2">
      <c r="A418">
        <v>0</v>
      </c>
      <c r="B418" t="e">
        <f>VLOOKUP('Split and Transpose Compute'!A418,'Comment Definition'!$A$2:$B$534, 2, FALSE)</f>
        <v>#N/A</v>
      </c>
    </row>
    <row r="419" spans="1:2">
      <c r="A419">
        <v>0</v>
      </c>
      <c r="B419" t="e">
        <f>VLOOKUP('Split and Transpose Compute'!A419,'Comment Definition'!$A$2:$B$534, 2, FALSE)</f>
        <v>#N/A</v>
      </c>
    </row>
    <row r="420" spans="1:2">
      <c r="A420">
        <v>0</v>
      </c>
      <c r="B420" t="e">
        <f>VLOOKUP('Split and Transpose Compute'!A420,'Comment Definition'!$A$2:$B$534, 2, FALSE)</f>
        <v>#N/A</v>
      </c>
    </row>
    <row r="421" spans="1:2">
      <c r="A421">
        <v>0</v>
      </c>
      <c r="B421" t="e">
        <f>VLOOKUP('Split and Transpose Compute'!A421,'Comment Definition'!$A$2:$B$534, 2, FALSE)</f>
        <v>#N/A</v>
      </c>
    </row>
    <row r="422" spans="1:2">
      <c r="A422">
        <v>0</v>
      </c>
      <c r="B422" t="e">
        <f>VLOOKUP('Split and Transpose Compute'!A422,'Comment Definition'!$A$2:$B$534, 2, FALSE)</f>
        <v>#N/A</v>
      </c>
    </row>
    <row r="423" spans="1:2">
      <c r="A423">
        <v>0</v>
      </c>
      <c r="B423" t="e">
        <f>VLOOKUP('Split and Transpose Compute'!A423,'Comment Definition'!$A$2:$B$534, 2, FALSE)</f>
        <v>#N/A</v>
      </c>
    </row>
    <row r="424" spans="1:2">
      <c r="A424">
        <v>0</v>
      </c>
      <c r="B424" t="e">
        <f>VLOOKUP('Split and Transpose Compute'!A424,'Comment Definition'!$A$2:$B$534, 2, FALSE)</f>
        <v>#N/A</v>
      </c>
    </row>
    <row r="425" spans="1:2">
      <c r="A425">
        <v>0</v>
      </c>
      <c r="B425" t="e">
        <f>VLOOKUP('Split and Transpose Compute'!A425,'Comment Definition'!$A$2:$B$534, 2, FALSE)</f>
        <v>#N/A</v>
      </c>
    </row>
    <row r="426" spans="1:2">
      <c r="A426">
        <v>0</v>
      </c>
      <c r="B426" t="e">
        <f>VLOOKUP('Split and Transpose Compute'!A426,'Comment Definition'!$A$2:$B$534, 2, FALSE)</f>
        <v>#N/A</v>
      </c>
    </row>
    <row r="427" spans="1:2">
      <c r="A427">
        <v>0</v>
      </c>
      <c r="B427" t="e">
        <f>VLOOKUP('Split and Transpose Compute'!A427,'Comment Definition'!$A$2:$B$534, 2, FALSE)</f>
        <v>#N/A</v>
      </c>
    </row>
    <row r="428" spans="1:2">
      <c r="A428">
        <v>0</v>
      </c>
      <c r="B428" t="e">
        <f>VLOOKUP('Split and Transpose Compute'!A428,'Comment Definition'!$A$2:$B$534, 2, FALSE)</f>
        <v>#N/A</v>
      </c>
    </row>
    <row r="429" spans="1:2">
      <c r="A429">
        <v>0</v>
      </c>
      <c r="B429" t="e">
        <f>VLOOKUP('Split and Transpose Compute'!A429,'Comment Definition'!$A$2:$B$534, 2, FALSE)</f>
        <v>#N/A</v>
      </c>
    </row>
    <row r="430" spans="1:2">
      <c r="A430">
        <v>0</v>
      </c>
      <c r="B430" t="e">
        <f>VLOOKUP('Split and Transpose Compute'!A430,'Comment Definition'!$A$2:$B$534, 2, FALSE)</f>
        <v>#N/A</v>
      </c>
    </row>
    <row r="431" spans="1:2">
      <c r="A431">
        <v>0</v>
      </c>
      <c r="B431" t="e">
        <f>VLOOKUP('Split and Transpose Compute'!A431,'Comment Definition'!$A$2:$B$534, 2, FALSE)</f>
        <v>#N/A</v>
      </c>
    </row>
    <row r="432" spans="1:2">
      <c r="A432">
        <v>0</v>
      </c>
      <c r="B432" t="e">
        <f>VLOOKUP('Split and Transpose Compute'!A432,'Comment Definition'!$A$2:$B$534, 2, FALSE)</f>
        <v>#N/A</v>
      </c>
    </row>
    <row r="433" spans="1:2">
      <c r="A433">
        <v>0</v>
      </c>
      <c r="B433" t="e">
        <f>VLOOKUP('Split and Transpose Compute'!A433,'Comment Definition'!$A$2:$B$534, 2, FALSE)</f>
        <v>#N/A</v>
      </c>
    </row>
    <row r="434" spans="1:2">
      <c r="A434">
        <v>0</v>
      </c>
      <c r="B434" t="e">
        <f>VLOOKUP('Split and Transpose Compute'!A434,'Comment Definition'!$A$2:$B$534, 2, FALSE)</f>
        <v>#N/A</v>
      </c>
    </row>
    <row r="435" spans="1:2">
      <c r="A435">
        <v>0</v>
      </c>
      <c r="B435" t="e">
        <f>VLOOKUP('Split and Transpose Compute'!A435,'Comment Definition'!$A$2:$B$534, 2, FALSE)</f>
        <v>#N/A</v>
      </c>
    </row>
    <row r="436" spans="1:2">
      <c r="A436">
        <v>0</v>
      </c>
      <c r="B436" t="e">
        <f>VLOOKUP('Split and Transpose Compute'!A436,'Comment Definition'!$A$2:$B$534, 2, FALSE)</f>
        <v>#N/A</v>
      </c>
    </row>
    <row r="437" spans="1:2">
      <c r="A437">
        <v>0</v>
      </c>
      <c r="B437" t="e">
        <f>VLOOKUP('Split and Transpose Compute'!A437,'Comment Definition'!$A$2:$B$534, 2, FALSE)</f>
        <v>#N/A</v>
      </c>
    </row>
    <row r="438" spans="1:2">
      <c r="A438">
        <v>0</v>
      </c>
      <c r="B438" t="e">
        <f>VLOOKUP('Split and Transpose Compute'!A438,'Comment Definition'!$A$2:$B$534, 2, FALSE)</f>
        <v>#N/A</v>
      </c>
    </row>
    <row r="439" spans="1:2">
      <c r="A439">
        <v>0</v>
      </c>
      <c r="B439" t="e">
        <f>VLOOKUP('Split and Transpose Compute'!A439,'Comment Definition'!$A$2:$B$534, 2, FALSE)</f>
        <v>#N/A</v>
      </c>
    </row>
    <row r="440" spans="1:2">
      <c r="A440">
        <v>0</v>
      </c>
      <c r="B440" t="e">
        <f>VLOOKUP('Split and Transpose Compute'!A440,'Comment Definition'!$A$2:$B$534, 2, FALSE)</f>
        <v>#N/A</v>
      </c>
    </row>
    <row r="441" spans="1:2">
      <c r="A441">
        <v>0</v>
      </c>
      <c r="B441" t="e">
        <f>VLOOKUP('Split and Transpose Compute'!A441,'Comment Definition'!$A$2:$B$534, 2, FALSE)</f>
        <v>#N/A</v>
      </c>
    </row>
    <row r="442" spans="1:2">
      <c r="A442">
        <v>0</v>
      </c>
      <c r="B442" t="e">
        <f>VLOOKUP('Split and Transpose Compute'!A442,'Comment Definition'!$A$2:$B$534, 2, FALSE)</f>
        <v>#N/A</v>
      </c>
    </row>
    <row r="443" spans="1:2">
      <c r="A443">
        <v>0</v>
      </c>
      <c r="B443" t="e">
        <f>VLOOKUP('Split and Transpose Compute'!A443,'Comment Definition'!$A$2:$B$534, 2, FALSE)</f>
        <v>#N/A</v>
      </c>
    </row>
    <row r="444" spans="1:2">
      <c r="A444">
        <v>0</v>
      </c>
      <c r="B444" t="e">
        <f>VLOOKUP('Split and Transpose Compute'!A444,'Comment Definition'!$A$2:$B$534, 2, FALSE)</f>
        <v>#N/A</v>
      </c>
    </row>
    <row r="445" spans="1:2">
      <c r="A445">
        <v>0</v>
      </c>
      <c r="B445" t="e">
        <f>VLOOKUP('Split and Transpose Compute'!A445,'Comment Definition'!$A$2:$B$534, 2, FALSE)</f>
        <v>#N/A</v>
      </c>
    </row>
    <row r="446" spans="1:2">
      <c r="A446">
        <v>0</v>
      </c>
      <c r="B446" t="e">
        <f>VLOOKUP('Split and Transpose Compute'!A446,'Comment Definition'!$A$2:$B$534, 2, FALSE)</f>
        <v>#N/A</v>
      </c>
    </row>
    <row r="447" spans="1:2">
      <c r="A447">
        <v>0</v>
      </c>
      <c r="B447" t="e">
        <f>VLOOKUP('Split and Transpose Compute'!A447,'Comment Definition'!$A$2:$B$534, 2, FALSE)</f>
        <v>#N/A</v>
      </c>
    </row>
    <row r="448" spans="1:2">
      <c r="A448">
        <v>0</v>
      </c>
      <c r="B448" t="e">
        <f>VLOOKUP('Split and Transpose Compute'!A448,'Comment Definition'!$A$2:$B$534, 2, FALSE)</f>
        <v>#N/A</v>
      </c>
    </row>
    <row r="449" spans="1:2">
      <c r="A449">
        <v>0</v>
      </c>
      <c r="B449" t="e">
        <f>VLOOKUP('Split and Transpose Compute'!A449,'Comment Definition'!$A$2:$B$534, 2, FALSE)</f>
        <v>#N/A</v>
      </c>
    </row>
    <row r="450" spans="1:2">
      <c r="A450">
        <v>0</v>
      </c>
      <c r="B450" t="e">
        <f>VLOOKUP('Split and Transpose Compute'!A450,'Comment Definition'!$A$2:$B$534, 2, FALSE)</f>
        <v>#N/A</v>
      </c>
    </row>
    <row r="451" spans="1:2">
      <c r="A451">
        <v>0</v>
      </c>
      <c r="B451" t="e">
        <f>VLOOKUP('Split and Transpose Compute'!A451,'Comment Definition'!$A$2:$B$534, 2, FALSE)</f>
        <v>#N/A</v>
      </c>
    </row>
    <row r="452" spans="1:2">
      <c r="A452">
        <v>0</v>
      </c>
      <c r="B452" t="e">
        <f>VLOOKUP('Split and Transpose Compute'!A452,'Comment Definition'!$A$2:$B$534, 2, FALSE)</f>
        <v>#N/A</v>
      </c>
    </row>
    <row r="453" spans="1:2">
      <c r="A453">
        <v>0</v>
      </c>
      <c r="B453" t="e">
        <f>VLOOKUP('Split and Transpose Compute'!A453,'Comment Definition'!$A$2:$B$534, 2, FALSE)</f>
        <v>#N/A</v>
      </c>
    </row>
    <row r="454" spans="1:2">
      <c r="A454">
        <v>0</v>
      </c>
      <c r="B454" t="e">
        <f>VLOOKUP('Split and Transpose Compute'!A454,'Comment Definition'!$A$2:$B$534, 2, FALSE)</f>
        <v>#N/A</v>
      </c>
    </row>
    <row r="455" spans="1:2">
      <c r="A455">
        <v>0</v>
      </c>
      <c r="B455" t="e">
        <f>VLOOKUP('Split and Transpose Compute'!A455,'Comment Definition'!$A$2:$B$534, 2, FALSE)</f>
        <v>#N/A</v>
      </c>
    </row>
    <row r="456" spans="1:2">
      <c r="A456">
        <v>0</v>
      </c>
      <c r="B456" t="e">
        <f>VLOOKUP('Split and Transpose Compute'!A456,'Comment Definition'!$A$2:$B$534, 2, FALSE)</f>
        <v>#N/A</v>
      </c>
    </row>
    <row r="457" spans="1:2">
      <c r="A457">
        <v>0</v>
      </c>
      <c r="B457" t="e">
        <f>VLOOKUP('Split and Transpose Compute'!A457,'Comment Definition'!$A$2:$B$534, 2, FALSE)</f>
        <v>#N/A</v>
      </c>
    </row>
    <row r="458" spans="1:2">
      <c r="A458">
        <v>0</v>
      </c>
      <c r="B458" t="e">
        <f>VLOOKUP('Split and Transpose Compute'!A458,'Comment Definition'!$A$2:$B$534, 2, FALSE)</f>
        <v>#N/A</v>
      </c>
    </row>
    <row r="459" spans="1:2">
      <c r="A459">
        <v>0</v>
      </c>
      <c r="B459" t="e">
        <f>VLOOKUP('Split and Transpose Compute'!A459,'Comment Definition'!$A$2:$B$534, 2, FALSE)</f>
        <v>#N/A</v>
      </c>
    </row>
    <row r="460" spans="1:2">
      <c r="A460">
        <v>0</v>
      </c>
      <c r="B460" t="e">
        <f>VLOOKUP('Split and Transpose Compute'!A460,'Comment Definition'!$A$2:$B$534, 2, FALSE)</f>
        <v>#N/A</v>
      </c>
    </row>
    <row r="461" spans="1:2">
      <c r="A461">
        <v>0</v>
      </c>
      <c r="B461" t="e">
        <f>VLOOKUP('Split and Transpose Compute'!A461,'Comment Definition'!$A$2:$B$534, 2, FALSE)</f>
        <v>#N/A</v>
      </c>
    </row>
    <row r="462" spans="1:2">
      <c r="A462">
        <v>0</v>
      </c>
      <c r="B462" t="e">
        <f>VLOOKUP('Split and Transpose Compute'!A462,'Comment Definition'!$A$2:$B$534, 2, FALSE)</f>
        <v>#N/A</v>
      </c>
    </row>
    <row r="463" spans="1:2">
      <c r="A463">
        <v>0</v>
      </c>
      <c r="B463" t="e">
        <f>VLOOKUP('Split and Transpose Compute'!A463,'Comment Definition'!$A$2:$B$534, 2, FALSE)</f>
        <v>#N/A</v>
      </c>
    </row>
    <row r="464" spans="1:2">
      <c r="A464">
        <v>0</v>
      </c>
      <c r="B464" t="e">
        <f>VLOOKUP('Split and Transpose Compute'!A464,'Comment Definition'!$A$2:$B$534, 2, FALSE)</f>
        <v>#N/A</v>
      </c>
    </row>
    <row r="465" spans="1:2">
      <c r="A465">
        <v>0</v>
      </c>
      <c r="B465" t="e">
        <f>VLOOKUP('Split and Transpose Compute'!A465,'Comment Definition'!$A$2:$B$534, 2, FALSE)</f>
        <v>#N/A</v>
      </c>
    </row>
    <row r="466" spans="1:2">
      <c r="A466">
        <v>0</v>
      </c>
      <c r="B466" t="e">
        <f>VLOOKUP('Split and Transpose Compute'!A466,'Comment Definition'!$A$2:$B$534, 2, FALSE)</f>
        <v>#N/A</v>
      </c>
    </row>
    <row r="467" spans="1:2">
      <c r="A467">
        <v>0</v>
      </c>
      <c r="B467" t="e">
        <f>VLOOKUP('Split and Transpose Compute'!A467,'Comment Definition'!$A$2:$B$534, 2, FALSE)</f>
        <v>#N/A</v>
      </c>
    </row>
    <row r="468" spans="1:2">
      <c r="A468">
        <v>0</v>
      </c>
      <c r="B468" t="e">
        <f>VLOOKUP('Split and Transpose Compute'!A468,'Comment Definition'!$A$2:$B$534, 2, FALSE)</f>
        <v>#N/A</v>
      </c>
    </row>
    <row r="469" spans="1:2">
      <c r="A469">
        <v>0</v>
      </c>
      <c r="B469" t="e">
        <f>VLOOKUP('Split and Transpose Compute'!A469,'Comment Definition'!$A$2:$B$534, 2, FALSE)</f>
        <v>#N/A</v>
      </c>
    </row>
    <row r="470" spans="1:2">
      <c r="A470">
        <v>0</v>
      </c>
      <c r="B470" t="e">
        <f>VLOOKUP('Split and Transpose Compute'!A470,'Comment Definition'!$A$2:$B$534, 2, FALSE)</f>
        <v>#N/A</v>
      </c>
    </row>
    <row r="471" spans="1:2">
      <c r="A471">
        <v>0</v>
      </c>
      <c r="B471" t="e">
        <f>VLOOKUP('Split and Transpose Compute'!A471,'Comment Definition'!$A$2:$B$534, 2, FALSE)</f>
        <v>#N/A</v>
      </c>
    </row>
    <row r="472" spans="1:2">
      <c r="A472">
        <v>0</v>
      </c>
      <c r="B472" t="e">
        <f>VLOOKUP('Split and Transpose Compute'!A472,'Comment Definition'!$A$2:$B$534, 2, FALSE)</f>
        <v>#N/A</v>
      </c>
    </row>
    <row r="473" spans="1:2">
      <c r="A473">
        <v>0</v>
      </c>
      <c r="B473" t="e">
        <f>VLOOKUP('Split and Transpose Compute'!A473,'Comment Definition'!$A$2:$B$534, 2, FALSE)</f>
        <v>#N/A</v>
      </c>
    </row>
    <row r="474" spans="1:2">
      <c r="A474">
        <v>0</v>
      </c>
      <c r="B474" t="e">
        <f>VLOOKUP('Split and Transpose Compute'!A474,'Comment Definition'!$A$2:$B$534, 2, FALSE)</f>
        <v>#N/A</v>
      </c>
    </row>
    <row r="475" spans="1:2">
      <c r="A475">
        <v>0</v>
      </c>
      <c r="B475" t="e">
        <f>VLOOKUP('Split and Transpose Compute'!A475,'Comment Definition'!$A$2:$B$534, 2, FALSE)</f>
        <v>#N/A</v>
      </c>
    </row>
    <row r="476" spans="1:2">
      <c r="A476">
        <v>0</v>
      </c>
      <c r="B476" t="e">
        <f>VLOOKUP('Split and Transpose Compute'!A476,'Comment Definition'!$A$2:$B$534, 2, FALSE)</f>
        <v>#N/A</v>
      </c>
    </row>
    <row r="477" spans="1:2">
      <c r="A477">
        <v>0</v>
      </c>
      <c r="B477" t="e">
        <f>VLOOKUP('Split and Transpose Compute'!A477,'Comment Definition'!$A$2:$B$534, 2, FALSE)</f>
        <v>#N/A</v>
      </c>
    </row>
    <row r="478" spans="1:2">
      <c r="A478">
        <v>0</v>
      </c>
      <c r="B478" t="e">
        <f>VLOOKUP('Split and Transpose Compute'!A478,'Comment Definition'!$A$2:$B$534, 2, FALSE)</f>
        <v>#N/A</v>
      </c>
    </row>
    <row r="479" spans="1:2">
      <c r="A479">
        <v>0</v>
      </c>
      <c r="B479" t="e">
        <f>VLOOKUP('Split and Transpose Compute'!A479,'Comment Definition'!$A$2:$B$534, 2, FALSE)</f>
        <v>#N/A</v>
      </c>
    </row>
    <row r="480" spans="1:2">
      <c r="A480">
        <v>0</v>
      </c>
      <c r="B480" t="e">
        <f>VLOOKUP('Split and Transpose Compute'!A480,'Comment Definition'!$A$2:$B$534, 2, FALSE)</f>
        <v>#N/A</v>
      </c>
    </row>
    <row r="481" spans="1:2">
      <c r="A481">
        <v>0</v>
      </c>
      <c r="B481" t="e">
        <f>VLOOKUP('Split and Transpose Compute'!A481,'Comment Definition'!$A$2:$B$534, 2, FALSE)</f>
        <v>#N/A</v>
      </c>
    </row>
    <row r="482" spans="1:2">
      <c r="A482">
        <v>0</v>
      </c>
      <c r="B482" t="e">
        <f>VLOOKUP('Split and Transpose Compute'!A482,'Comment Definition'!$A$2:$B$534, 2, FALSE)</f>
        <v>#N/A</v>
      </c>
    </row>
    <row r="483" spans="1:2">
      <c r="A483">
        <v>0</v>
      </c>
      <c r="B483" t="e">
        <f>VLOOKUP('Split and Transpose Compute'!A483,'Comment Definition'!$A$2:$B$534, 2, FALSE)</f>
        <v>#N/A</v>
      </c>
    </row>
    <row r="484" spans="1:2">
      <c r="A484">
        <v>0</v>
      </c>
      <c r="B484" t="e">
        <f>VLOOKUP('Split and Transpose Compute'!A484,'Comment Definition'!$A$2:$B$534, 2, FALSE)</f>
        <v>#N/A</v>
      </c>
    </row>
    <row r="485" spans="1:2">
      <c r="A485">
        <v>0</v>
      </c>
      <c r="B485" t="e">
        <f>VLOOKUP('Split and Transpose Compute'!A485,'Comment Definition'!$A$2:$B$534, 2, FALSE)</f>
        <v>#N/A</v>
      </c>
    </row>
    <row r="486" spans="1:2">
      <c r="A486">
        <v>0</v>
      </c>
      <c r="B486" t="e">
        <f>VLOOKUP('Split and Transpose Compute'!A486,'Comment Definition'!$A$2:$B$534, 2, FALSE)</f>
        <v>#N/A</v>
      </c>
    </row>
    <row r="487" spans="1:2">
      <c r="A487">
        <v>0</v>
      </c>
      <c r="B487" t="e">
        <f>VLOOKUP('Split and Transpose Compute'!A487,'Comment Definition'!$A$2:$B$534, 2, FALSE)</f>
        <v>#N/A</v>
      </c>
    </row>
    <row r="488" spans="1:2">
      <c r="A488">
        <v>0</v>
      </c>
      <c r="B488" t="e">
        <f>VLOOKUP('Split and Transpose Compute'!A488,'Comment Definition'!$A$2:$B$534, 2, FALSE)</f>
        <v>#N/A</v>
      </c>
    </row>
    <row r="489" spans="1:2">
      <c r="A489">
        <v>0</v>
      </c>
      <c r="B489" t="e">
        <f>VLOOKUP('Split and Transpose Compute'!A489,'Comment Definition'!$A$2:$B$534, 2, FALSE)</f>
        <v>#N/A</v>
      </c>
    </row>
    <row r="490" spans="1:2">
      <c r="A490">
        <v>0</v>
      </c>
      <c r="B490" t="e">
        <f>VLOOKUP('Split and Transpose Compute'!A490,'Comment Definition'!$A$2:$B$534, 2, FALSE)</f>
        <v>#N/A</v>
      </c>
    </row>
    <row r="491" spans="1:2">
      <c r="A491">
        <v>0</v>
      </c>
      <c r="B491" t="e">
        <f>VLOOKUP('Split and Transpose Compute'!A491,'Comment Definition'!$A$2:$B$534, 2, FALSE)</f>
        <v>#N/A</v>
      </c>
    </row>
    <row r="492" spans="1:2">
      <c r="A492">
        <v>0</v>
      </c>
      <c r="B492" t="e">
        <f>VLOOKUP('Split and Transpose Compute'!A492,'Comment Definition'!$A$2:$B$534, 2, FALSE)</f>
        <v>#N/A</v>
      </c>
    </row>
    <row r="493" spans="1:2">
      <c r="A493">
        <v>0</v>
      </c>
      <c r="B493" t="e">
        <f>VLOOKUP('Split and Transpose Compute'!A493,'Comment Definition'!$A$2:$B$534, 2, FALSE)</f>
        <v>#N/A</v>
      </c>
    </row>
    <row r="494" spans="1:2">
      <c r="A494">
        <v>0</v>
      </c>
      <c r="B494" t="e">
        <f>VLOOKUP('Split and Transpose Compute'!A494,'Comment Definition'!$A$2:$B$534, 2, FALSE)</f>
        <v>#N/A</v>
      </c>
    </row>
    <row r="495" spans="1:2">
      <c r="A495">
        <v>0</v>
      </c>
      <c r="B495" t="e">
        <f>VLOOKUP('Split and Transpose Compute'!A495,'Comment Definition'!$A$2:$B$534, 2, FALSE)</f>
        <v>#N/A</v>
      </c>
    </row>
    <row r="496" spans="1:2">
      <c r="A496">
        <v>0</v>
      </c>
      <c r="B496" t="e">
        <f>VLOOKUP('Split and Transpose Compute'!A496,'Comment Definition'!$A$2:$B$534, 2, FALSE)</f>
        <v>#N/A</v>
      </c>
    </row>
    <row r="497" spans="1:2">
      <c r="A497">
        <v>0</v>
      </c>
      <c r="B497" t="e">
        <f>VLOOKUP('Split and Transpose Compute'!A497,'Comment Definition'!$A$2:$B$534, 2, FALSE)</f>
        <v>#N/A</v>
      </c>
    </row>
    <row r="498" spans="1:2">
      <c r="A498">
        <v>0</v>
      </c>
      <c r="B498" t="e">
        <f>VLOOKUP('Split and Transpose Compute'!A498,'Comment Definition'!$A$2:$B$534, 2, FALSE)</f>
        <v>#N/A</v>
      </c>
    </row>
    <row r="499" spans="1:2">
      <c r="A499">
        <v>0</v>
      </c>
      <c r="B499" t="e">
        <f>VLOOKUP('Split and Transpose Compute'!A499,'Comment Definition'!$A$2:$B$534, 2, FALSE)</f>
        <v>#N/A</v>
      </c>
    </row>
    <row r="500" spans="1:2">
      <c r="A500">
        <v>0</v>
      </c>
      <c r="B500" t="e">
        <f>VLOOKUP('Split and Transpose Compute'!A500,'Comment Definition'!$A$2:$B$534, 2, FALSE)</f>
        <v>#N/A</v>
      </c>
    </row>
    <row r="501" spans="1:2">
      <c r="A501">
        <v>0</v>
      </c>
      <c r="B501" t="e">
        <f>VLOOKUP('Split and Transpose Compute'!A501,'Comment Definition'!$A$2:$B$534, 2, FALSE)</f>
        <v>#N/A</v>
      </c>
    </row>
    <row r="502" spans="1:2">
      <c r="A502">
        <v>0</v>
      </c>
      <c r="B502" t="e">
        <f>VLOOKUP('Split and Transpose Compute'!A502,'Comment Definition'!$A$2:$B$534, 2, FALSE)</f>
        <v>#N/A</v>
      </c>
    </row>
    <row r="503" spans="1:2">
      <c r="A503">
        <v>0</v>
      </c>
      <c r="B503" t="e">
        <f>VLOOKUP('Split and Transpose Compute'!A503,'Comment Definition'!$A$2:$B$534, 2, FALSE)</f>
        <v>#N/A</v>
      </c>
    </row>
    <row r="504" spans="1:2">
      <c r="A504">
        <v>0</v>
      </c>
      <c r="B504" t="e">
        <f>VLOOKUP('Split and Transpose Compute'!A504,'Comment Definition'!$A$2:$B$534, 2, FALSE)</f>
        <v>#N/A</v>
      </c>
    </row>
    <row r="505" spans="1:2">
      <c r="A505">
        <v>0</v>
      </c>
      <c r="B505" t="e">
        <f>VLOOKUP('Split and Transpose Compute'!A505,'Comment Definition'!$A$2:$B$534, 2, FALSE)</f>
        <v>#N/A</v>
      </c>
    </row>
    <row r="506" spans="1:2">
      <c r="A506">
        <v>0</v>
      </c>
      <c r="B506" t="e">
        <f>VLOOKUP('Split and Transpose Compute'!A506,'Comment Definition'!$A$2:$B$534, 2, FALSE)</f>
        <v>#N/A</v>
      </c>
    </row>
    <row r="507" spans="1:2">
      <c r="A507">
        <v>0</v>
      </c>
      <c r="B507" t="e">
        <f>VLOOKUP('Split and Transpose Compute'!A507,'Comment Definition'!$A$2:$B$534, 2, FALSE)</f>
        <v>#N/A</v>
      </c>
    </row>
    <row r="508" spans="1:2">
      <c r="A508">
        <v>0</v>
      </c>
      <c r="B508" t="e">
        <f>VLOOKUP('Split and Transpose Compute'!A508,'Comment Definition'!$A$2:$B$534, 2, FALSE)</f>
        <v>#N/A</v>
      </c>
    </row>
    <row r="509" spans="1:2">
      <c r="A509">
        <v>0</v>
      </c>
      <c r="B509" t="e">
        <f>VLOOKUP('Split and Transpose Compute'!A509,'Comment Definition'!$A$2:$B$534, 2, FALSE)</f>
        <v>#N/A</v>
      </c>
    </row>
    <row r="510" spans="1:2">
      <c r="A510">
        <v>0</v>
      </c>
      <c r="B510" t="e">
        <f>VLOOKUP('Split and Transpose Compute'!A510,'Comment Definition'!$A$2:$B$534, 2, FALSE)</f>
        <v>#N/A</v>
      </c>
    </row>
    <row r="511" spans="1:2">
      <c r="A511">
        <v>0</v>
      </c>
      <c r="B511" t="e">
        <f>VLOOKUP('Split and Transpose Compute'!A511,'Comment Definition'!$A$2:$B$534, 2, FALSE)</f>
        <v>#N/A</v>
      </c>
    </row>
    <row r="512" spans="1:2">
      <c r="A512">
        <v>0</v>
      </c>
      <c r="B512" t="e">
        <f>VLOOKUP('Split and Transpose Compute'!A512,'Comment Definition'!$A$2:$B$534, 2, FALSE)</f>
        <v>#N/A</v>
      </c>
    </row>
    <row r="513" spans="1:2">
      <c r="A513">
        <v>0</v>
      </c>
      <c r="B513" t="e">
        <f>VLOOKUP('Split and Transpose Compute'!A513,'Comment Definition'!$A$2:$B$534, 2, FALSE)</f>
        <v>#N/A</v>
      </c>
    </row>
    <row r="514" spans="1:2">
      <c r="A514">
        <v>0</v>
      </c>
      <c r="B514" t="e">
        <f>VLOOKUP('Split and Transpose Compute'!A514,'Comment Definition'!$A$2:$B$534, 2, FALSE)</f>
        <v>#N/A</v>
      </c>
    </row>
    <row r="515" spans="1:2">
      <c r="A515">
        <v>0</v>
      </c>
      <c r="B515" t="e">
        <f>VLOOKUP('Split and Transpose Compute'!A515,'Comment Definition'!$A$2:$B$534, 2, FALSE)</f>
        <v>#N/A</v>
      </c>
    </row>
    <row r="516" spans="1:2">
      <c r="A516">
        <v>0</v>
      </c>
      <c r="B516" t="e">
        <f>VLOOKUP('Split and Transpose Compute'!A516,'Comment Definition'!$A$2:$B$534, 2, FALSE)</f>
        <v>#N/A</v>
      </c>
    </row>
    <row r="517" spans="1:2">
      <c r="A517">
        <v>0</v>
      </c>
      <c r="B517" t="e">
        <f>VLOOKUP('Split and Transpose Compute'!A517,'Comment Definition'!$A$2:$B$534, 2, FALSE)</f>
        <v>#N/A</v>
      </c>
    </row>
    <row r="518" spans="1:2">
      <c r="A518">
        <v>0</v>
      </c>
      <c r="B518" t="e">
        <f>VLOOKUP('Split and Transpose Compute'!A518,'Comment Definition'!$A$2:$B$534, 2, FALSE)</f>
        <v>#N/A</v>
      </c>
    </row>
    <row r="519" spans="1:2">
      <c r="A519">
        <v>0</v>
      </c>
      <c r="B519" t="e">
        <f>VLOOKUP('Split and Transpose Compute'!A519,'Comment Definition'!$A$2:$B$534, 2, FALSE)</f>
        <v>#N/A</v>
      </c>
    </row>
    <row r="520" spans="1:2">
      <c r="A520">
        <v>0</v>
      </c>
      <c r="B520" t="e">
        <f>VLOOKUP('Split and Transpose Compute'!A520,'Comment Definition'!$A$2:$B$534, 2, FALSE)</f>
        <v>#N/A</v>
      </c>
    </row>
    <row r="521" spans="1:2">
      <c r="A521">
        <v>0</v>
      </c>
      <c r="B521" t="e">
        <f>VLOOKUP('Split and Transpose Compute'!A521,'Comment Definition'!$A$2:$B$534, 2, FALSE)</f>
        <v>#N/A</v>
      </c>
    </row>
    <row r="522" spans="1:2">
      <c r="A522">
        <v>0</v>
      </c>
      <c r="B522" t="e">
        <f>VLOOKUP('Split and Transpose Compute'!A522,'Comment Definition'!$A$2:$B$534, 2, FALSE)</f>
        <v>#N/A</v>
      </c>
    </row>
    <row r="523" spans="1:2">
      <c r="A523">
        <v>0</v>
      </c>
      <c r="B523" t="e">
        <f>VLOOKUP('Split and Transpose Compute'!A523,'Comment Definition'!$A$2:$B$534, 2, FALSE)</f>
        <v>#N/A</v>
      </c>
    </row>
    <row r="524" spans="1:2">
      <c r="A524">
        <v>0</v>
      </c>
      <c r="B524" t="e">
        <f>VLOOKUP('Split and Transpose Compute'!A524,'Comment Definition'!$A$2:$B$534, 2, FALSE)</f>
        <v>#N/A</v>
      </c>
    </row>
    <row r="525" spans="1:2">
      <c r="A525">
        <v>0</v>
      </c>
      <c r="B525" t="e">
        <f>VLOOKUP('Split and Transpose Compute'!A525,'Comment Definition'!$A$2:$B$534, 2, FALSE)</f>
        <v>#N/A</v>
      </c>
    </row>
    <row r="526" spans="1:2">
      <c r="A526">
        <v>0</v>
      </c>
      <c r="B526" t="e">
        <f>VLOOKUP('Split and Transpose Compute'!A526,'Comment Definition'!$A$2:$B$534, 2, FALSE)</f>
        <v>#N/A</v>
      </c>
    </row>
    <row r="527" spans="1:2">
      <c r="A527">
        <v>0</v>
      </c>
      <c r="B527" t="e">
        <f>VLOOKUP('Split and Transpose Compute'!A527,'Comment Definition'!$A$2:$B$534, 2, FALSE)</f>
        <v>#N/A</v>
      </c>
    </row>
    <row r="528" spans="1:2">
      <c r="A528">
        <v>0</v>
      </c>
      <c r="B528" t="e">
        <f>VLOOKUP('Split and Transpose Compute'!A528,'Comment Definition'!$A$2:$B$534, 2, FALSE)</f>
        <v>#N/A</v>
      </c>
    </row>
    <row r="529" spans="1:2">
      <c r="A529">
        <v>0</v>
      </c>
      <c r="B529" t="e">
        <f>VLOOKUP('Split and Transpose Compute'!A529,'Comment Definition'!$A$2:$B$534, 2, FALSE)</f>
        <v>#N/A</v>
      </c>
    </row>
    <row r="530" spans="1:2">
      <c r="A530">
        <v>0</v>
      </c>
      <c r="B530" t="e">
        <f>VLOOKUP('Split and Transpose Compute'!A530,'Comment Definition'!$A$2:$B$534, 2, FALSE)</f>
        <v>#N/A</v>
      </c>
    </row>
    <row r="531" spans="1:2">
      <c r="A531">
        <v>0</v>
      </c>
      <c r="B531" t="e">
        <f>VLOOKUP('Split and Transpose Compute'!A531,'Comment Definition'!$A$2:$B$534, 2, FALSE)</f>
        <v>#N/A</v>
      </c>
    </row>
    <row r="532" spans="1:2">
      <c r="A532">
        <v>0</v>
      </c>
      <c r="B532" t="e">
        <f>VLOOKUP('Split and Transpose Compute'!A532,'Comment Definition'!$A$2:$B$534, 2, FALSE)</f>
        <v>#N/A</v>
      </c>
    </row>
    <row r="533" spans="1:2">
      <c r="A533">
        <v>0</v>
      </c>
      <c r="B533" t="e">
        <f>VLOOKUP('Split and Transpose Compute'!A533,'Comment Definition'!$A$2:$B$534, 2, FALSE)</f>
        <v>#N/A</v>
      </c>
    </row>
    <row r="534" spans="1:2">
      <c r="A534">
        <v>0</v>
      </c>
      <c r="B534" t="e">
        <f>VLOOKUP('Split and Transpose Compute'!A534,'Comment Definition'!$A$2:$B$534, 2, FALSE)</f>
        <v>#N/A</v>
      </c>
    </row>
    <row r="535" spans="1:2">
      <c r="A535">
        <v>0</v>
      </c>
      <c r="B535" t="e">
        <f>VLOOKUP('Split and Transpose Compute'!A535,'Comment Definition'!$A$2:$B$534, 2, FALSE)</f>
        <v>#N/A</v>
      </c>
    </row>
    <row r="536" spans="1:2">
      <c r="A536">
        <v>0</v>
      </c>
      <c r="B536" t="e">
        <f>VLOOKUP('Split and Transpose Compute'!A536,'Comment Definition'!$A$2:$B$534, 2, FALSE)</f>
        <v>#N/A</v>
      </c>
    </row>
    <row r="537" spans="1:2">
      <c r="A537">
        <v>0</v>
      </c>
      <c r="B537" t="e">
        <f>VLOOKUP('Split and Transpose Compute'!A537,'Comment Definition'!$A$2:$B$534, 2, FALSE)</f>
        <v>#N/A</v>
      </c>
    </row>
    <row r="538" spans="1:2">
      <c r="A538">
        <v>0</v>
      </c>
      <c r="B538" t="e">
        <f>VLOOKUP('Split and Transpose Compute'!A538,'Comment Definition'!$A$2:$B$534, 2, FALSE)</f>
        <v>#N/A</v>
      </c>
    </row>
    <row r="539" spans="1:2">
      <c r="A539">
        <v>0</v>
      </c>
      <c r="B539" t="e">
        <f>VLOOKUP('Split and Transpose Compute'!A539,'Comment Definition'!$A$2:$B$534, 2, FALSE)</f>
        <v>#N/A</v>
      </c>
    </row>
    <row r="540" spans="1:2">
      <c r="A540">
        <v>0</v>
      </c>
      <c r="B540" t="e">
        <f>VLOOKUP('Split and Transpose Compute'!A540,'Comment Definition'!$A$2:$B$534, 2, FALSE)</f>
        <v>#N/A</v>
      </c>
    </row>
    <row r="541" spans="1:2">
      <c r="A541">
        <v>0</v>
      </c>
      <c r="B541" t="e">
        <f>VLOOKUP('Split and Transpose Compute'!A541,'Comment Definition'!$A$2:$B$534, 2, FALSE)</f>
        <v>#N/A</v>
      </c>
    </row>
    <row r="542" spans="1:2">
      <c r="A542">
        <v>0</v>
      </c>
      <c r="B542" t="e">
        <f>VLOOKUP('Split and Transpose Compute'!A542,'Comment Definition'!$A$2:$B$534, 2, FALSE)</f>
        <v>#N/A</v>
      </c>
    </row>
    <row r="543" spans="1:2">
      <c r="A543">
        <v>0</v>
      </c>
      <c r="B543" t="e">
        <f>VLOOKUP('Split and Transpose Compute'!A543,'Comment Definition'!$A$2:$B$534, 2, FALSE)</f>
        <v>#N/A</v>
      </c>
    </row>
    <row r="544" spans="1:2">
      <c r="A544">
        <v>0</v>
      </c>
      <c r="B544" t="e">
        <f>VLOOKUP('Split and Transpose Compute'!A544,'Comment Definition'!$A$2:$B$534, 2, FALSE)</f>
        <v>#N/A</v>
      </c>
    </row>
    <row r="545" spans="1:2">
      <c r="A545">
        <v>0</v>
      </c>
      <c r="B545" t="e">
        <f>VLOOKUP('Split and Transpose Compute'!A545,'Comment Definition'!$A$2:$B$534, 2, FALSE)</f>
        <v>#N/A</v>
      </c>
    </row>
    <row r="546" spans="1:2">
      <c r="A546">
        <v>0</v>
      </c>
      <c r="B546" t="e">
        <f>VLOOKUP('Split and Transpose Compute'!A546,'Comment Definition'!$A$2:$B$534, 2, FALSE)</f>
        <v>#N/A</v>
      </c>
    </row>
    <row r="547" spans="1:2">
      <c r="A547">
        <v>0</v>
      </c>
      <c r="B547" t="e">
        <f>VLOOKUP('Split and Transpose Compute'!A547,'Comment Definition'!$A$2:$B$534, 2, FALSE)</f>
        <v>#N/A</v>
      </c>
    </row>
    <row r="548" spans="1:2">
      <c r="A548">
        <v>0</v>
      </c>
      <c r="B548" t="e">
        <f>VLOOKUP('Split and Transpose Compute'!A548,'Comment Definition'!$A$2:$B$534, 2, FALSE)</f>
        <v>#N/A</v>
      </c>
    </row>
    <row r="549" spans="1:2">
      <c r="A549">
        <v>0</v>
      </c>
      <c r="B549" t="e">
        <f>VLOOKUP('Split and Transpose Compute'!A549,'Comment Definition'!$A$2:$B$534, 2, FALSE)</f>
        <v>#N/A</v>
      </c>
    </row>
    <row r="550" spans="1:2">
      <c r="A550">
        <v>0</v>
      </c>
      <c r="B550" t="e">
        <f>VLOOKUP('Split and Transpose Compute'!A550,'Comment Definition'!$A$2:$B$534, 2, FALSE)</f>
        <v>#N/A</v>
      </c>
    </row>
    <row r="551" spans="1:2">
      <c r="A551">
        <v>0</v>
      </c>
      <c r="B551" t="e">
        <f>VLOOKUP('Split and Transpose Compute'!A551,'Comment Definition'!$A$2:$B$534, 2, FALSE)</f>
        <v>#N/A</v>
      </c>
    </row>
    <row r="552" spans="1:2">
      <c r="A552">
        <v>0</v>
      </c>
      <c r="B552" t="e">
        <f>VLOOKUP('Split and Transpose Compute'!A552,'Comment Definition'!$A$2:$B$534, 2, FALSE)</f>
        <v>#N/A</v>
      </c>
    </row>
    <row r="553" spans="1:2">
      <c r="A553">
        <v>0</v>
      </c>
      <c r="B553" t="e">
        <f>VLOOKUP('Split and Transpose Compute'!A553,'Comment Definition'!$A$2:$B$534, 2, FALSE)</f>
        <v>#N/A</v>
      </c>
    </row>
    <row r="554" spans="1:2">
      <c r="A554">
        <v>0</v>
      </c>
      <c r="B554" t="e">
        <f>VLOOKUP('Split and Transpose Compute'!A554,'Comment Definition'!$A$2:$B$534, 2, FALSE)</f>
        <v>#N/A</v>
      </c>
    </row>
    <row r="555" spans="1:2">
      <c r="A555">
        <v>0</v>
      </c>
      <c r="B555" t="e">
        <f>VLOOKUP('Split and Transpose Compute'!A555,'Comment Definition'!$A$2:$B$534, 2, FALSE)</f>
        <v>#N/A</v>
      </c>
    </row>
    <row r="556" spans="1:2">
      <c r="A556">
        <v>0</v>
      </c>
      <c r="B556" t="e">
        <f>VLOOKUP('Split and Transpose Compute'!A556,'Comment Definition'!$A$2:$B$534, 2, FALSE)</f>
        <v>#N/A</v>
      </c>
    </row>
    <row r="557" spans="1:2">
      <c r="A557">
        <v>0</v>
      </c>
      <c r="B557" t="e">
        <f>VLOOKUP('Split and Transpose Compute'!A557,'Comment Definition'!$A$2:$B$534, 2, FALSE)</f>
        <v>#N/A</v>
      </c>
    </row>
    <row r="558" spans="1:2">
      <c r="A558">
        <v>0</v>
      </c>
      <c r="B558" t="e">
        <f>VLOOKUP('Split and Transpose Compute'!A558,'Comment Definition'!$A$2:$B$534, 2, FALSE)</f>
        <v>#N/A</v>
      </c>
    </row>
    <row r="559" spans="1:2">
      <c r="A559">
        <v>0</v>
      </c>
      <c r="B559" t="e">
        <f>VLOOKUP('Split and Transpose Compute'!A559,'Comment Definition'!$A$2:$B$534, 2, FALSE)</f>
        <v>#N/A</v>
      </c>
    </row>
    <row r="560" spans="1:2">
      <c r="A560">
        <v>0</v>
      </c>
      <c r="B560" t="e">
        <f>VLOOKUP('Split and Transpose Compute'!A560,'Comment Definition'!$A$2:$B$534, 2, FALSE)</f>
        <v>#N/A</v>
      </c>
    </row>
    <row r="561" spans="1:2">
      <c r="A561">
        <v>0</v>
      </c>
      <c r="B561" t="e">
        <f>VLOOKUP('Split and Transpose Compute'!A561,'Comment Definition'!$A$2:$B$534, 2, FALSE)</f>
        <v>#N/A</v>
      </c>
    </row>
    <row r="562" spans="1:2">
      <c r="A562">
        <v>0</v>
      </c>
      <c r="B562" t="e">
        <f>VLOOKUP('Split and Transpose Compute'!A562,'Comment Definition'!$A$2:$B$534, 2, FALSE)</f>
        <v>#N/A</v>
      </c>
    </row>
    <row r="563" spans="1:2">
      <c r="A563">
        <v>0</v>
      </c>
      <c r="B563" t="e">
        <f>VLOOKUP('Split and Transpose Compute'!A563,'Comment Definition'!$A$2:$B$534, 2, FALSE)</f>
        <v>#N/A</v>
      </c>
    </row>
    <row r="564" spans="1:2">
      <c r="A564">
        <v>0</v>
      </c>
      <c r="B564" t="e">
        <f>VLOOKUP('Split and Transpose Compute'!A564,'Comment Definition'!$A$2:$B$534, 2, FALSE)</f>
        <v>#N/A</v>
      </c>
    </row>
    <row r="565" spans="1:2">
      <c r="A565">
        <v>0</v>
      </c>
      <c r="B565" t="e">
        <f>VLOOKUP('Split and Transpose Compute'!A565,'Comment Definition'!$A$2:$B$534, 2, FALSE)</f>
        <v>#N/A</v>
      </c>
    </row>
    <row r="566" spans="1:2">
      <c r="A566">
        <v>0</v>
      </c>
      <c r="B566" t="e">
        <f>VLOOKUP('Split and Transpose Compute'!A566,'Comment Definition'!$A$2:$B$534, 2, FALSE)</f>
        <v>#N/A</v>
      </c>
    </row>
    <row r="567" spans="1:2">
      <c r="A567">
        <v>0</v>
      </c>
      <c r="B567" t="e">
        <f>VLOOKUP('Split and Transpose Compute'!A567,'Comment Definition'!$A$2:$B$534, 2, FALSE)</f>
        <v>#N/A</v>
      </c>
    </row>
    <row r="568" spans="1:2">
      <c r="A568">
        <v>0</v>
      </c>
      <c r="B568" t="e">
        <f>VLOOKUP('Split and Transpose Compute'!A568,'Comment Definition'!$A$2:$B$534, 2, FALSE)</f>
        <v>#N/A</v>
      </c>
    </row>
    <row r="569" spans="1:2">
      <c r="A569">
        <v>0</v>
      </c>
      <c r="B569" t="e">
        <f>VLOOKUP('Split and Transpose Compute'!A569,'Comment Definition'!$A$2:$B$534, 2, FALSE)</f>
        <v>#N/A</v>
      </c>
    </row>
    <row r="570" spans="1:2">
      <c r="A570">
        <v>0</v>
      </c>
      <c r="B570" t="e">
        <f>VLOOKUP('Split and Transpose Compute'!A570,'Comment Definition'!$A$2:$B$534, 2, FALSE)</f>
        <v>#N/A</v>
      </c>
    </row>
    <row r="571" spans="1:2">
      <c r="A571">
        <v>0</v>
      </c>
      <c r="B571" t="e">
        <f>VLOOKUP('Split and Transpose Compute'!A571,'Comment Definition'!$A$2:$B$534, 2, FALSE)</f>
        <v>#N/A</v>
      </c>
    </row>
    <row r="572" spans="1:2">
      <c r="A572">
        <v>0</v>
      </c>
      <c r="B572" t="e">
        <f>VLOOKUP('Split and Transpose Compute'!A572,'Comment Definition'!$A$2:$B$534, 2, FALSE)</f>
        <v>#N/A</v>
      </c>
    </row>
    <row r="573" spans="1:2">
      <c r="A573">
        <v>0</v>
      </c>
      <c r="B573" t="e">
        <f>VLOOKUP('Split and Transpose Compute'!A573,'Comment Definition'!$A$2:$B$534, 2, FALSE)</f>
        <v>#N/A</v>
      </c>
    </row>
    <row r="574" spans="1:2">
      <c r="A574">
        <v>0</v>
      </c>
      <c r="B574" t="e">
        <f>VLOOKUP('Split and Transpose Compute'!A574,'Comment Definition'!$A$2:$B$534, 2, FALSE)</f>
        <v>#N/A</v>
      </c>
    </row>
    <row r="575" spans="1:2">
      <c r="A575">
        <v>0</v>
      </c>
      <c r="B575" t="e">
        <f>VLOOKUP('Split and Transpose Compute'!A575,'Comment Definition'!$A$2:$B$534, 2, FALSE)</f>
        <v>#N/A</v>
      </c>
    </row>
    <row r="576" spans="1:2">
      <c r="A576">
        <v>0</v>
      </c>
      <c r="B576" t="e">
        <f>VLOOKUP('Split and Transpose Compute'!A576,'Comment Definition'!$A$2:$B$534, 2, FALSE)</f>
        <v>#N/A</v>
      </c>
    </row>
    <row r="577" spans="1:2">
      <c r="A577">
        <v>0</v>
      </c>
      <c r="B577" t="e">
        <f>VLOOKUP('Split and Transpose Compute'!A577,'Comment Definition'!$A$2:$B$534, 2, FALSE)</f>
        <v>#N/A</v>
      </c>
    </row>
    <row r="578" spans="1:2">
      <c r="A578">
        <v>0</v>
      </c>
      <c r="B578" t="e">
        <f>VLOOKUP('Split and Transpose Compute'!A578,'Comment Definition'!$A$2:$B$534, 2, FALSE)</f>
        <v>#N/A</v>
      </c>
    </row>
    <row r="579" spans="1:2">
      <c r="A579">
        <v>0</v>
      </c>
      <c r="B579" t="e">
        <f>VLOOKUP('Split and Transpose Compute'!A579,'Comment Definition'!$A$2:$B$534, 2, FALSE)</f>
        <v>#N/A</v>
      </c>
    </row>
    <row r="580" spans="1:2">
      <c r="A580">
        <v>0</v>
      </c>
      <c r="B580" t="e">
        <f>VLOOKUP('Split and Transpose Compute'!A580,'Comment Definition'!$A$2:$B$534, 2, FALSE)</f>
        <v>#N/A</v>
      </c>
    </row>
    <row r="581" spans="1:2">
      <c r="A581">
        <v>0</v>
      </c>
      <c r="B581" t="e">
        <f>VLOOKUP('Split and Transpose Compute'!A581,'Comment Definition'!$A$2:$B$534, 2, FALSE)</f>
        <v>#N/A</v>
      </c>
    </row>
    <row r="582" spans="1:2">
      <c r="A582">
        <v>0</v>
      </c>
      <c r="B582" t="e">
        <f>VLOOKUP('Split and Transpose Compute'!A582,'Comment Definition'!$A$2:$B$534, 2, FALSE)</f>
        <v>#N/A</v>
      </c>
    </row>
    <row r="583" spans="1:2">
      <c r="A583">
        <v>0</v>
      </c>
      <c r="B583" t="e">
        <f>VLOOKUP('Split and Transpose Compute'!A583,'Comment Definition'!$A$2:$B$534, 2, FALSE)</f>
        <v>#N/A</v>
      </c>
    </row>
    <row r="584" spans="1:2">
      <c r="A584">
        <v>0</v>
      </c>
      <c r="B584" t="e">
        <f>VLOOKUP('Split and Transpose Compute'!A584,'Comment Definition'!$A$2:$B$534, 2, FALSE)</f>
        <v>#N/A</v>
      </c>
    </row>
    <row r="585" spans="1:2">
      <c r="A585">
        <v>0</v>
      </c>
      <c r="B585" t="e">
        <f>VLOOKUP('Split and Transpose Compute'!A585,'Comment Definition'!$A$2:$B$534, 2, FALSE)</f>
        <v>#N/A</v>
      </c>
    </row>
    <row r="586" spans="1:2">
      <c r="A586">
        <v>0</v>
      </c>
      <c r="B586" t="e">
        <f>VLOOKUP('Split and Transpose Compute'!A586,'Comment Definition'!$A$2:$B$534, 2, FALSE)</f>
        <v>#N/A</v>
      </c>
    </row>
    <row r="587" spans="1:2">
      <c r="A587">
        <v>0</v>
      </c>
      <c r="B587" t="e">
        <f>VLOOKUP('Split and Transpose Compute'!A587,'Comment Definition'!$A$2:$B$534, 2, FALSE)</f>
        <v>#N/A</v>
      </c>
    </row>
    <row r="588" spans="1:2">
      <c r="A588">
        <v>0</v>
      </c>
      <c r="B588" t="e">
        <f>VLOOKUP('Split and Transpose Compute'!A588,'Comment Definition'!$A$2:$B$534, 2, FALSE)</f>
        <v>#N/A</v>
      </c>
    </row>
    <row r="589" spans="1:2">
      <c r="A589">
        <v>0</v>
      </c>
      <c r="B589" t="e">
        <f>VLOOKUP('Split and Transpose Compute'!A589,'Comment Definition'!$A$2:$B$534, 2, FALSE)</f>
        <v>#N/A</v>
      </c>
    </row>
    <row r="590" spans="1:2">
      <c r="A590">
        <v>0</v>
      </c>
      <c r="B590" t="e">
        <f>VLOOKUP('Split and Transpose Compute'!A590,'Comment Definition'!$A$2:$B$534, 2, FALSE)</f>
        <v>#N/A</v>
      </c>
    </row>
    <row r="591" spans="1:2">
      <c r="A591">
        <v>0</v>
      </c>
      <c r="B591" t="e">
        <f>VLOOKUP('Split and Transpose Compute'!A591,'Comment Definition'!$A$2:$B$534, 2, FALSE)</f>
        <v>#N/A</v>
      </c>
    </row>
    <row r="592" spans="1:2">
      <c r="A592">
        <v>0</v>
      </c>
      <c r="B592" t="e">
        <f>VLOOKUP('Split and Transpose Compute'!A592,'Comment Definition'!$A$2:$B$534, 2, FALSE)</f>
        <v>#N/A</v>
      </c>
    </row>
    <row r="593" spans="1:2">
      <c r="A593">
        <v>0</v>
      </c>
      <c r="B593" t="e">
        <f>VLOOKUP('Split and Transpose Compute'!A593,'Comment Definition'!$A$2:$B$534, 2, FALSE)</f>
        <v>#N/A</v>
      </c>
    </row>
    <row r="594" spans="1:2">
      <c r="A594">
        <v>0</v>
      </c>
      <c r="B594" t="e">
        <f>VLOOKUP('Split and Transpose Compute'!A594,'Comment Definition'!$A$2:$B$534, 2, FALSE)</f>
        <v>#N/A</v>
      </c>
    </row>
    <row r="595" spans="1:2">
      <c r="A595">
        <v>0</v>
      </c>
      <c r="B595" t="e">
        <f>VLOOKUP('Split and Transpose Compute'!A595,'Comment Definition'!$A$2:$B$534, 2, FALSE)</f>
        <v>#N/A</v>
      </c>
    </row>
    <row r="596" spans="1:2">
      <c r="A596">
        <v>0</v>
      </c>
      <c r="B596" t="e">
        <f>VLOOKUP('Split and Transpose Compute'!A596,'Comment Definition'!$A$2:$B$534, 2, FALSE)</f>
        <v>#N/A</v>
      </c>
    </row>
    <row r="597" spans="1:2">
      <c r="A597">
        <v>0</v>
      </c>
      <c r="B597" t="e">
        <f>VLOOKUP('Split and Transpose Compute'!A597,'Comment Definition'!$A$2:$B$534, 2, FALSE)</f>
        <v>#N/A</v>
      </c>
    </row>
    <row r="598" spans="1:2">
      <c r="A598">
        <v>0</v>
      </c>
      <c r="B598" t="e">
        <f>VLOOKUP('Split and Transpose Compute'!A598,'Comment Definition'!$A$2:$B$534, 2, FALSE)</f>
        <v>#N/A</v>
      </c>
    </row>
    <row r="599" spans="1:2">
      <c r="A599">
        <v>0</v>
      </c>
      <c r="B599" t="e">
        <f>VLOOKUP('Split and Transpose Compute'!A599,'Comment Definition'!$A$2:$B$534, 2, FALSE)</f>
        <v>#N/A</v>
      </c>
    </row>
    <row r="600" spans="1:2">
      <c r="A600">
        <v>0</v>
      </c>
      <c r="B600" t="e">
        <f>VLOOKUP('Split and Transpose Compute'!A600,'Comment Definition'!$A$2:$B$534, 2, FALSE)</f>
        <v>#N/A</v>
      </c>
    </row>
    <row r="601" spans="1:2">
      <c r="A601">
        <v>0</v>
      </c>
      <c r="B601" t="e">
        <f>VLOOKUP('Split and Transpose Compute'!A601,'Comment Definition'!$A$2:$B$534, 2, FALSE)</f>
        <v>#N/A</v>
      </c>
    </row>
    <row r="602" spans="1:2">
      <c r="A602">
        <v>0</v>
      </c>
      <c r="B602" t="e">
        <f>VLOOKUP('Split and Transpose Compute'!A602,'Comment Definition'!$A$2:$B$534, 2, FALSE)</f>
        <v>#N/A</v>
      </c>
    </row>
    <row r="603" spans="1:2">
      <c r="A603">
        <v>0</v>
      </c>
      <c r="B603" t="e">
        <f>VLOOKUP('Split and Transpose Compute'!A603,'Comment Definition'!$A$2:$B$534, 2, FALSE)</f>
        <v>#N/A</v>
      </c>
    </row>
    <row r="604" spans="1:2">
      <c r="A604">
        <v>0</v>
      </c>
      <c r="B604" t="e">
        <f>VLOOKUP('Split and Transpose Compute'!A604,'Comment Definition'!$A$2:$B$534, 2, FALSE)</f>
        <v>#N/A</v>
      </c>
    </row>
    <row r="605" spans="1:2">
      <c r="A605">
        <v>0</v>
      </c>
      <c r="B605" t="e">
        <f>VLOOKUP('Split and Transpose Compute'!A605,'Comment Definition'!$A$2:$B$534, 2, FALSE)</f>
        <v>#N/A</v>
      </c>
    </row>
    <row r="606" spans="1:2">
      <c r="A606">
        <v>0</v>
      </c>
      <c r="B606" t="e">
        <f>VLOOKUP('Split and Transpose Compute'!A606,'Comment Definition'!$A$2:$B$534, 2, FALSE)</f>
        <v>#N/A</v>
      </c>
    </row>
    <row r="607" spans="1:2">
      <c r="A607">
        <v>0</v>
      </c>
      <c r="B607" t="e">
        <f>VLOOKUP('Split and Transpose Compute'!A607,'Comment Definition'!$A$2:$B$534, 2, FALSE)</f>
        <v>#N/A</v>
      </c>
    </row>
    <row r="608" spans="1:2">
      <c r="A608">
        <v>0</v>
      </c>
      <c r="B608" t="e">
        <f>VLOOKUP('Split and Transpose Compute'!A608,'Comment Definition'!$A$2:$B$534, 2, FALSE)</f>
        <v>#N/A</v>
      </c>
    </row>
    <row r="609" spans="1:2">
      <c r="A609">
        <v>0</v>
      </c>
      <c r="B609" t="e">
        <f>VLOOKUP('Split and Transpose Compute'!A609,'Comment Definition'!$A$2:$B$534, 2, FALSE)</f>
        <v>#N/A</v>
      </c>
    </row>
    <row r="610" spans="1:2">
      <c r="A610">
        <v>0</v>
      </c>
      <c r="B610" t="e">
        <f>VLOOKUP('Split and Transpose Compute'!A610,'Comment Definition'!$A$2:$B$534, 2, FALSE)</f>
        <v>#N/A</v>
      </c>
    </row>
    <row r="611" spans="1:2">
      <c r="A611">
        <v>0</v>
      </c>
      <c r="B611" t="e">
        <f>VLOOKUP('Split and Transpose Compute'!A611,'Comment Definition'!$A$2:$B$534, 2, FALSE)</f>
        <v>#N/A</v>
      </c>
    </row>
    <row r="612" spans="1:2">
      <c r="A612">
        <v>0</v>
      </c>
      <c r="B612" t="e">
        <f>VLOOKUP('Split and Transpose Compute'!A612,'Comment Definition'!$A$2:$B$534, 2, FALSE)</f>
        <v>#N/A</v>
      </c>
    </row>
    <row r="613" spans="1:2">
      <c r="A613">
        <v>0</v>
      </c>
      <c r="B613" t="e">
        <f>VLOOKUP('Split and Transpose Compute'!A613,'Comment Definition'!$A$2:$B$534, 2, FALSE)</f>
        <v>#N/A</v>
      </c>
    </row>
    <row r="614" spans="1:2">
      <c r="A614">
        <v>0</v>
      </c>
      <c r="B614" t="e">
        <f>VLOOKUP('Split and Transpose Compute'!A614,'Comment Definition'!$A$2:$B$534, 2, FALSE)</f>
        <v>#N/A</v>
      </c>
    </row>
    <row r="615" spans="1:2">
      <c r="A615">
        <v>0</v>
      </c>
      <c r="B615" t="e">
        <f>VLOOKUP('Split and Transpose Compute'!A615,'Comment Definition'!$A$2:$B$534, 2, FALSE)</f>
        <v>#N/A</v>
      </c>
    </row>
    <row r="616" spans="1:2">
      <c r="A616">
        <v>0</v>
      </c>
      <c r="B616" t="e">
        <f>VLOOKUP('Split and Transpose Compute'!A616,'Comment Definition'!$A$2:$B$534, 2, FALSE)</f>
        <v>#N/A</v>
      </c>
    </row>
    <row r="617" spans="1:2">
      <c r="A617">
        <v>0</v>
      </c>
      <c r="B617" t="e">
        <f>VLOOKUP('Split and Transpose Compute'!A617,'Comment Definition'!$A$2:$B$534, 2, FALSE)</f>
        <v>#N/A</v>
      </c>
    </row>
    <row r="618" spans="1:2">
      <c r="A618">
        <v>0</v>
      </c>
      <c r="B618" t="e">
        <f>VLOOKUP('Split and Transpose Compute'!A618,'Comment Definition'!$A$2:$B$534, 2, FALSE)</f>
        <v>#N/A</v>
      </c>
    </row>
    <row r="619" spans="1:2">
      <c r="A619">
        <v>0</v>
      </c>
      <c r="B619" t="e">
        <f>VLOOKUP('Split and Transpose Compute'!A619,'Comment Definition'!$A$2:$B$534, 2, FALSE)</f>
        <v>#N/A</v>
      </c>
    </row>
    <row r="620" spans="1:2">
      <c r="A620">
        <v>0</v>
      </c>
      <c r="B620" t="e">
        <f>VLOOKUP('Split and Transpose Compute'!A620,'Comment Definition'!$A$2:$B$534, 2, FALSE)</f>
        <v>#N/A</v>
      </c>
    </row>
    <row r="621" spans="1:2">
      <c r="A621">
        <v>0</v>
      </c>
      <c r="B621" t="e">
        <f>VLOOKUP('Split and Transpose Compute'!A621,'Comment Definition'!$A$2:$B$534, 2, FALSE)</f>
        <v>#N/A</v>
      </c>
    </row>
    <row r="622" spans="1:2">
      <c r="A622">
        <v>0</v>
      </c>
      <c r="B622" t="e">
        <f>VLOOKUP('Split and Transpose Compute'!A622,'Comment Definition'!$A$2:$B$534, 2, FALSE)</f>
        <v>#N/A</v>
      </c>
    </row>
    <row r="623" spans="1:2">
      <c r="A623">
        <v>0</v>
      </c>
      <c r="B623" t="e">
        <f>VLOOKUP('Split and Transpose Compute'!A623,'Comment Definition'!$A$2:$B$534, 2, FALSE)</f>
        <v>#N/A</v>
      </c>
    </row>
    <row r="624" spans="1:2">
      <c r="A624">
        <v>0</v>
      </c>
      <c r="B624" t="e">
        <f>VLOOKUP('Split and Transpose Compute'!A624,'Comment Definition'!$A$2:$B$534, 2, FALSE)</f>
        <v>#N/A</v>
      </c>
    </row>
    <row r="625" spans="1:2">
      <c r="A625">
        <v>0</v>
      </c>
      <c r="B625" t="e">
        <f>VLOOKUP('Split and Transpose Compute'!A625,'Comment Definition'!$A$2:$B$534, 2, FALSE)</f>
        <v>#N/A</v>
      </c>
    </row>
    <row r="626" spans="1:2">
      <c r="A626">
        <v>0</v>
      </c>
      <c r="B626" t="e">
        <f>VLOOKUP('Split and Transpose Compute'!A626,'Comment Definition'!$A$2:$B$534, 2, FALSE)</f>
        <v>#N/A</v>
      </c>
    </row>
    <row r="627" spans="1:2">
      <c r="A627">
        <v>0</v>
      </c>
      <c r="B627" t="e">
        <f>VLOOKUP('Split and Transpose Compute'!A627,'Comment Definition'!$A$2:$B$534, 2, FALSE)</f>
        <v>#N/A</v>
      </c>
    </row>
    <row r="628" spans="1:2">
      <c r="A628">
        <v>0</v>
      </c>
      <c r="B628" t="e">
        <f>VLOOKUP('Split and Transpose Compute'!A628,'Comment Definition'!$A$2:$B$534, 2, FALSE)</f>
        <v>#N/A</v>
      </c>
    </row>
    <row r="629" spans="1:2">
      <c r="A629">
        <v>0</v>
      </c>
      <c r="B629" t="e">
        <f>VLOOKUP('Split and Transpose Compute'!A629,'Comment Definition'!$A$2:$B$534, 2, FALSE)</f>
        <v>#N/A</v>
      </c>
    </row>
    <row r="630" spans="1:2">
      <c r="A630">
        <v>0</v>
      </c>
      <c r="B630" t="e">
        <f>VLOOKUP('Split and Transpose Compute'!A630,'Comment Definition'!$A$2:$B$534, 2, FALSE)</f>
        <v>#N/A</v>
      </c>
    </row>
    <row r="631" spans="1:2">
      <c r="A631">
        <v>0</v>
      </c>
      <c r="B631" t="e">
        <f>VLOOKUP('Split and Transpose Compute'!A631,'Comment Definition'!$A$2:$B$534, 2, FALSE)</f>
        <v>#N/A</v>
      </c>
    </row>
    <row r="632" spans="1:2">
      <c r="A632">
        <v>0</v>
      </c>
      <c r="B632" t="e">
        <f>VLOOKUP('Split and Transpose Compute'!A632,'Comment Definition'!$A$2:$B$534, 2, FALSE)</f>
        <v>#N/A</v>
      </c>
    </row>
    <row r="633" spans="1:2">
      <c r="A633">
        <v>0</v>
      </c>
      <c r="B633" t="e">
        <f>VLOOKUP('Split and Transpose Compute'!A633,'Comment Definition'!$A$2:$B$534, 2, FALSE)</f>
        <v>#N/A</v>
      </c>
    </row>
    <row r="634" spans="1:2">
      <c r="A634">
        <v>0</v>
      </c>
      <c r="B634" t="e">
        <f>VLOOKUP('Split and Transpose Compute'!A634,'Comment Definition'!$A$2:$B$534, 2, FALSE)</f>
        <v>#N/A</v>
      </c>
    </row>
    <row r="635" spans="1:2">
      <c r="A635">
        <v>0</v>
      </c>
      <c r="B635" t="e">
        <f>VLOOKUP('Split and Transpose Compute'!A635,'Comment Definition'!$A$2:$B$534, 2, FALSE)</f>
        <v>#N/A</v>
      </c>
    </row>
    <row r="636" spans="1:2">
      <c r="A636">
        <v>0</v>
      </c>
      <c r="B636" t="e">
        <f>VLOOKUP('Split and Transpose Compute'!A636,'Comment Definition'!$A$2:$B$534, 2, FALSE)</f>
        <v>#N/A</v>
      </c>
    </row>
    <row r="637" spans="1:2">
      <c r="A637">
        <v>0</v>
      </c>
      <c r="B637" t="e">
        <f>VLOOKUP('Split and Transpose Compute'!A637,'Comment Definition'!$A$2:$B$534, 2, FALSE)</f>
        <v>#N/A</v>
      </c>
    </row>
    <row r="638" spans="1:2">
      <c r="A638">
        <v>0</v>
      </c>
      <c r="B638" t="e">
        <f>VLOOKUP('Split and Transpose Compute'!A638,'Comment Definition'!$A$2:$B$534, 2, FALSE)</f>
        <v>#N/A</v>
      </c>
    </row>
    <row r="639" spans="1:2">
      <c r="A639">
        <v>0</v>
      </c>
      <c r="B639" t="e">
        <f>VLOOKUP('Split and Transpose Compute'!A639,'Comment Definition'!$A$2:$B$534, 2, FALSE)</f>
        <v>#N/A</v>
      </c>
    </row>
    <row r="640" spans="1:2">
      <c r="A640">
        <v>0</v>
      </c>
      <c r="B640" t="e">
        <f>VLOOKUP('Split and Transpose Compute'!A640,'Comment Definition'!$A$2:$B$534, 2, FALSE)</f>
        <v>#N/A</v>
      </c>
    </row>
    <row r="641" spans="1:2">
      <c r="A641">
        <v>0</v>
      </c>
      <c r="B641" t="e">
        <f>VLOOKUP('Split and Transpose Compute'!A641,'Comment Definition'!$A$2:$B$534, 2, FALSE)</f>
        <v>#N/A</v>
      </c>
    </row>
    <row r="642" spans="1:2">
      <c r="A642">
        <v>0</v>
      </c>
      <c r="B642" t="e">
        <f>VLOOKUP('Split and Transpose Compute'!A642,'Comment Definition'!$A$2:$B$534, 2, FALSE)</f>
        <v>#N/A</v>
      </c>
    </row>
    <row r="643" spans="1:2">
      <c r="A643">
        <v>0</v>
      </c>
      <c r="B643" t="e">
        <f>VLOOKUP('Split and Transpose Compute'!A643,'Comment Definition'!$A$2:$B$534, 2, FALSE)</f>
        <v>#N/A</v>
      </c>
    </row>
    <row r="644" spans="1:2">
      <c r="A644">
        <v>0</v>
      </c>
      <c r="B644" t="e">
        <f>VLOOKUP('Split and Transpose Compute'!A644,'Comment Definition'!$A$2:$B$534, 2, FALSE)</f>
        <v>#N/A</v>
      </c>
    </row>
    <row r="645" spans="1:2">
      <c r="A645">
        <v>0</v>
      </c>
      <c r="B645" t="e">
        <f>VLOOKUP('Split and Transpose Compute'!A645,'Comment Definition'!$A$2:$B$534, 2, FALSE)</f>
        <v>#N/A</v>
      </c>
    </row>
    <row r="646" spans="1:2">
      <c r="A646">
        <v>0</v>
      </c>
      <c r="B646" t="e">
        <f>VLOOKUP('Split and Transpose Compute'!A646,'Comment Definition'!$A$2:$B$534, 2, FALSE)</f>
        <v>#N/A</v>
      </c>
    </row>
    <row r="647" spans="1:2">
      <c r="A647">
        <v>0</v>
      </c>
      <c r="B647" t="e">
        <f>VLOOKUP('Split and Transpose Compute'!A647,'Comment Definition'!$A$2:$B$534, 2, FALSE)</f>
        <v>#N/A</v>
      </c>
    </row>
    <row r="648" spans="1:2">
      <c r="A648">
        <v>0</v>
      </c>
      <c r="B648" t="e">
        <f>VLOOKUP('Split and Transpose Compute'!A648,'Comment Definition'!$A$2:$B$534, 2, FALSE)</f>
        <v>#N/A</v>
      </c>
    </row>
    <row r="649" spans="1:2">
      <c r="A649">
        <v>0</v>
      </c>
      <c r="B649" t="e">
        <f>VLOOKUP('Split and Transpose Compute'!A649,'Comment Definition'!$A$2:$B$534, 2, FALSE)</f>
        <v>#N/A</v>
      </c>
    </row>
    <row r="650" spans="1:2">
      <c r="A650">
        <v>0</v>
      </c>
      <c r="B650" t="e">
        <f>VLOOKUP('Split and Transpose Compute'!A650,'Comment Definition'!$A$2:$B$534, 2, FALSE)</f>
        <v>#N/A</v>
      </c>
    </row>
    <row r="651" spans="1:2">
      <c r="A651">
        <v>0</v>
      </c>
      <c r="B651" t="e">
        <f>VLOOKUP('Split and Transpose Compute'!A651,'Comment Definition'!$A$2:$B$534, 2, FALSE)</f>
        <v>#N/A</v>
      </c>
    </row>
    <row r="652" spans="1:2">
      <c r="A652">
        <v>0</v>
      </c>
      <c r="B652" t="e">
        <f>VLOOKUP('Split and Transpose Compute'!A652,'Comment Definition'!$A$2:$B$534, 2, FALSE)</f>
        <v>#N/A</v>
      </c>
    </row>
    <row r="653" spans="1:2">
      <c r="A653">
        <v>0</v>
      </c>
      <c r="B653" t="e">
        <f>VLOOKUP('Split and Transpose Compute'!A653,'Comment Definition'!$A$2:$B$534, 2, FALSE)</f>
        <v>#N/A</v>
      </c>
    </row>
    <row r="654" spans="1:2">
      <c r="A654">
        <v>0</v>
      </c>
      <c r="B654" t="e">
        <f>VLOOKUP('Split and Transpose Compute'!A654,'Comment Definition'!$A$2:$B$534, 2, FALSE)</f>
        <v>#N/A</v>
      </c>
    </row>
    <row r="655" spans="1:2">
      <c r="A655">
        <v>0</v>
      </c>
      <c r="B655" t="e">
        <f>VLOOKUP('Split and Transpose Compute'!A655,'Comment Definition'!$A$2:$B$534, 2, FALSE)</f>
        <v>#N/A</v>
      </c>
    </row>
    <row r="656" spans="1:2">
      <c r="A656">
        <v>0</v>
      </c>
      <c r="B656" t="e">
        <f>VLOOKUP('Split and Transpose Compute'!A656,'Comment Definition'!$A$2:$B$534, 2, FALSE)</f>
        <v>#N/A</v>
      </c>
    </row>
    <row r="657" spans="1:2">
      <c r="A657">
        <v>0</v>
      </c>
      <c r="B657" t="e">
        <f>VLOOKUP('Split and Transpose Compute'!A657,'Comment Definition'!$A$2:$B$534, 2, FALSE)</f>
        <v>#N/A</v>
      </c>
    </row>
    <row r="658" spans="1:2">
      <c r="A658">
        <v>0</v>
      </c>
      <c r="B658" t="e">
        <f>VLOOKUP('Split and Transpose Compute'!A658,'Comment Definition'!$A$2:$B$534, 2, FALSE)</f>
        <v>#N/A</v>
      </c>
    </row>
    <row r="659" spans="1:2">
      <c r="A659">
        <v>0</v>
      </c>
      <c r="B659" t="e">
        <f>VLOOKUP('Split and Transpose Compute'!A659,'Comment Definition'!$A$2:$B$534, 2, FALSE)</f>
        <v>#N/A</v>
      </c>
    </row>
    <row r="660" spans="1:2">
      <c r="A660">
        <v>0</v>
      </c>
      <c r="B660" t="e">
        <f>VLOOKUP('Split and Transpose Compute'!A660,'Comment Definition'!$A$2:$B$534, 2, FALSE)</f>
        <v>#N/A</v>
      </c>
    </row>
    <row r="661" spans="1:2">
      <c r="A661">
        <v>0</v>
      </c>
      <c r="B661" t="e">
        <f>VLOOKUP('Split and Transpose Compute'!A661,'Comment Definition'!$A$2:$B$534, 2, FALSE)</f>
        <v>#N/A</v>
      </c>
    </row>
    <row r="662" spans="1:2">
      <c r="A662">
        <v>0</v>
      </c>
      <c r="B662" t="e">
        <f>VLOOKUP('Split and Transpose Compute'!A662,'Comment Definition'!$A$2:$B$534, 2, FALSE)</f>
        <v>#N/A</v>
      </c>
    </row>
    <row r="663" spans="1:2">
      <c r="A663">
        <v>0</v>
      </c>
      <c r="B663" t="e">
        <f>VLOOKUP('Split and Transpose Compute'!A663,'Comment Definition'!$A$2:$B$534, 2, FALSE)</f>
        <v>#N/A</v>
      </c>
    </row>
    <row r="664" spans="1:2">
      <c r="A664">
        <v>0</v>
      </c>
      <c r="B664" t="e">
        <f>VLOOKUP('Split and Transpose Compute'!A664,'Comment Definition'!$A$2:$B$534, 2, FALSE)</f>
        <v>#N/A</v>
      </c>
    </row>
    <row r="665" spans="1:2">
      <c r="A665">
        <v>0</v>
      </c>
      <c r="B665" t="e">
        <f>VLOOKUP('Split and Transpose Compute'!A665,'Comment Definition'!$A$2:$B$534, 2, FALSE)</f>
        <v>#N/A</v>
      </c>
    </row>
    <row r="666" spans="1:2">
      <c r="A666">
        <v>0</v>
      </c>
      <c r="B666" t="e">
        <f>VLOOKUP('Split and Transpose Compute'!A666,'Comment Definition'!$A$2:$B$534, 2, FALSE)</f>
        <v>#N/A</v>
      </c>
    </row>
    <row r="667" spans="1:2">
      <c r="A667">
        <v>0</v>
      </c>
      <c r="B667" t="e">
        <f>VLOOKUP('Split and Transpose Compute'!A667,'Comment Definition'!$A$2:$B$534, 2, FALSE)</f>
        <v>#N/A</v>
      </c>
    </row>
    <row r="668" spans="1:2">
      <c r="A668">
        <v>0</v>
      </c>
      <c r="B668" t="e">
        <f>VLOOKUP('Split and Transpose Compute'!A668,'Comment Definition'!$A$2:$B$534, 2, FALSE)</f>
        <v>#N/A</v>
      </c>
    </row>
    <row r="669" spans="1:2">
      <c r="A669">
        <v>0</v>
      </c>
      <c r="B669" t="e">
        <f>VLOOKUP('Split and Transpose Compute'!A669,'Comment Definition'!$A$2:$B$534, 2, FALSE)</f>
        <v>#N/A</v>
      </c>
    </row>
    <row r="670" spans="1:2">
      <c r="A670">
        <v>0</v>
      </c>
      <c r="B670" t="e">
        <f>VLOOKUP('Split and Transpose Compute'!A670,'Comment Definition'!$A$2:$B$534, 2, FALSE)</f>
        <v>#N/A</v>
      </c>
    </row>
    <row r="671" spans="1:2">
      <c r="A671">
        <v>0</v>
      </c>
      <c r="B671" t="e">
        <f>VLOOKUP('Split and Transpose Compute'!A671,'Comment Definition'!$A$2:$B$534, 2, FALSE)</f>
        <v>#N/A</v>
      </c>
    </row>
    <row r="672" spans="1:2">
      <c r="A672">
        <v>0</v>
      </c>
      <c r="B672" t="e">
        <f>VLOOKUP('Split and Transpose Compute'!A672,'Comment Definition'!$A$2:$B$534, 2, FALSE)</f>
        <v>#N/A</v>
      </c>
    </row>
    <row r="673" spans="1:2">
      <c r="A673">
        <v>0</v>
      </c>
      <c r="B673" t="e">
        <f>VLOOKUP('Split and Transpose Compute'!A673,'Comment Definition'!$A$2:$B$534, 2, FALSE)</f>
        <v>#N/A</v>
      </c>
    </row>
    <row r="674" spans="1:2">
      <c r="A674">
        <v>0</v>
      </c>
      <c r="B674" t="e">
        <f>VLOOKUP('Split and Transpose Compute'!A674,'Comment Definition'!$A$2:$B$534, 2, FALSE)</f>
        <v>#N/A</v>
      </c>
    </row>
    <row r="675" spans="1:2">
      <c r="A675">
        <v>0</v>
      </c>
      <c r="B675" t="e">
        <f>VLOOKUP('Split and Transpose Compute'!A675,'Comment Definition'!$A$2:$B$534, 2, FALSE)</f>
        <v>#N/A</v>
      </c>
    </row>
    <row r="676" spans="1:2">
      <c r="A676">
        <v>0</v>
      </c>
      <c r="B676" t="e">
        <f>VLOOKUP('Split and Transpose Compute'!A676,'Comment Definition'!$A$2:$B$534, 2, FALSE)</f>
        <v>#N/A</v>
      </c>
    </row>
    <row r="677" spans="1:2">
      <c r="A677">
        <v>0</v>
      </c>
      <c r="B677" t="e">
        <f>VLOOKUP('Split and Transpose Compute'!A677,'Comment Definition'!$A$2:$B$534, 2, FALSE)</f>
        <v>#N/A</v>
      </c>
    </row>
    <row r="678" spans="1:2">
      <c r="A678">
        <v>0</v>
      </c>
      <c r="B678" t="e">
        <f>VLOOKUP('Split and Transpose Compute'!A678,'Comment Definition'!$A$2:$B$534, 2, FALSE)</f>
        <v>#N/A</v>
      </c>
    </row>
    <row r="679" spans="1:2">
      <c r="A679">
        <v>0</v>
      </c>
      <c r="B679" t="e">
        <f>VLOOKUP('Split and Transpose Compute'!A679,'Comment Definition'!$A$2:$B$534, 2, FALSE)</f>
        <v>#N/A</v>
      </c>
    </row>
    <row r="680" spans="1:2">
      <c r="A680">
        <v>0</v>
      </c>
      <c r="B680" t="e">
        <f>VLOOKUP('Split and Transpose Compute'!A680,'Comment Definition'!$A$2:$B$534, 2, FALSE)</f>
        <v>#N/A</v>
      </c>
    </row>
    <row r="681" spans="1:2">
      <c r="A681">
        <v>0</v>
      </c>
      <c r="B681" t="e">
        <f>VLOOKUP('Split and Transpose Compute'!A681,'Comment Definition'!$A$2:$B$534, 2, FALSE)</f>
        <v>#N/A</v>
      </c>
    </row>
    <row r="682" spans="1:2">
      <c r="A682">
        <v>0</v>
      </c>
      <c r="B682" t="e">
        <f>VLOOKUP('Split and Transpose Compute'!A682,'Comment Definition'!$A$2:$B$534, 2, FALSE)</f>
        <v>#N/A</v>
      </c>
    </row>
    <row r="683" spans="1:2">
      <c r="A683">
        <v>0</v>
      </c>
      <c r="B683" t="e">
        <f>VLOOKUP('Split and Transpose Compute'!A683,'Comment Definition'!$A$2:$B$534, 2, FALSE)</f>
        <v>#N/A</v>
      </c>
    </row>
    <row r="684" spans="1:2">
      <c r="A684">
        <v>0</v>
      </c>
      <c r="B684" t="e">
        <f>VLOOKUP('Split and Transpose Compute'!A684,'Comment Definition'!$A$2:$B$534, 2, FALSE)</f>
        <v>#N/A</v>
      </c>
    </row>
    <row r="685" spans="1:2">
      <c r="A685">
        <v>0</v>
      </c>
      <c r="B685" t="e">
        <f>VLOOKUP('Split and Transpose Compute'!A685,'Comment Definition'!$A$2:$B$534, 2, FALSE)</f>
        <v>#N/A</v>
      </c>
    </row>
    <row r="686" spans="1:2">
      <c r="A686">
        <v>0</v>
      </c>
      <c r="B686" t="e">
        <f>VLOOKUP('Split and Transpose Compute'!A686,'Comment Definition'!$A$2:$B$534, 2, FALSE)</f>
        <v>#N/A</v>
      </c>
    </row>
    <row r="687" spans="1:2">
      <c r="A687">
        <v>0</v>
      </c>
      <c r="B687" t="e">
        <f>VLOOKUP('Split and Transpose Compute'!A687,'Comment Definition'!$A$2:$B$534, 2, FALSE)</f>
        <v>#N/A</v>
      </c>
    </row>
    <row r="688" spans="1:2">
      <c r="A688">
        <v>0</v>
      </c>
      <c r="B688" t="e">
        <f>VLOOKUP('Split and Transpose Compute'!A688,'Comment Definition'!$A$2:$B$534, 2, FALSE)</f>
        <v>#N/A</v>
      </c>
    </row>
    <row r="689" spans="1:2">
      <c r="A689">
        <v>0</v>
      </c>
      <c r="B689" t="e">
        <f>VLOOKUP('Split and Transpose Compute'!A689,'Comment Definition'!$A$2:$B$534, 2, FALSE)</f>
        <v>#N/A</v>
      </c>
    </row>
    <row r="690" spans="1:2">
      <c r="A690">
        <v>0</v>
      </c>
      <c r="B690" t="e">
        <f>VLOOKUP('Split and Transpose Compute'!A690,'Comment Definition'!$A$2:$B$534, 2, FALSE)</f>
        <v>#N/A</v>
      </c>
    </row>
    <row r="691" spans="1:2">
      <c r="A691">
        <v>0</v>
      </c>
      <c r="B691" t="e">
        <f>VLOOKUP('Split and Transpose Compute'!A691,'Comment Definition'!$A$2:$B$534, 2, FALSE)</f>
        <v>#N/A</v>
      </c>
    </row>
    <row r="692" spans="1:2">
      <c r="A692">
        <v>0</v>
      </c>
      <c r="B692" t="e">
        <f>VLOOKUP('Split and Transpose Compute'!A692,'Comment Definition'!$A$2:$B$534, 2, FALSE)</f>
        <v>#N/A</v>
      </c>
    </row>
    <row r="693" spans="1:2">
      <c r="A693">
        <v>0</v>
      </c>
      <c r="B693" t="e">
        <f>VLOOKUP('Split and Transpose Compute'!A693,'Comment Definition'!$A$2:$B$534, 2, FALSE)</f>
        <v>#N/A</v>
      </c>
    </row>
    <row r="694" spans="1:2">
      <c r="A694">
        <v>0</v>
      </c>
      <c r="B694" t="e">
        <f>VLOOKUP('Split and Transpose Compute'!A694,'Comment Definition'!$A$2:$B$534, 2, FALSE)</f>
        <v>#N/A</v>
      </c>
    </row>
    <row r="695" spans="1:2">
      <c r="A695">
        <v>0</v>
      </c>
      <c r="B695" t="e">
        <f>VLOOKUP('Split and Transpose Compute'!A695,'Comment Definition'!$A$2:$B$534, 2, FALSE)</f>
        <v>#N/A</v>
      </c>
    </row>
    <row r="696" spans="1:2">
      <c r="A696">
        <v>0</v>
      </c>
      <c r="B696" t="e">
        <f>VLOOKUP('Split and Transpose Compute'!A696,'Comment Definition'!$A$2:$B$534, 2, FALSE)</f>
        <v>#N/A</v>
      </c>
    </row>
    <row r="697" spans="1:2">
      <c r="A697">
        <v>0</v>
      </c>
      <c r="B697" t="e">
        <f>VLOOKUP('Split and Transpose Compute'!A697,'Comment Definition'!$A$2:$B$534, 2, FALSE)</f>
        <v>#N/A</v>
      </c>
    </row>
    <row r="698" spans="1:2">
      <c r="A698">
        <v>0</v>
      </c>
      <c r="B698" t="e">
        <f>VLOOKUP('Split and Transpose Compute'!A698,'Comment Definition'!$A$2:$B$534, 2, FALSE)</f>
        <v>#N/A</v>
      </c>
    </row>
    <row r="699" spans="1:2">
      <c r="A699">
        <v>0</v>
      </c>
      <c r="B699" t="e">
        <f>VLOOKUP('Split and Transpose Compute'!A699,'Comment Definition'!$A$2:$B$534, 2, FALSE)</f>
        <v>#N/A</v>
      </c>
    </row>
    <row r="700" spans="1:2">
      <c r="A700">
        <v>0</v>
      </c>
      <c r="B700" t="e">
        <f>VLOOKUP('Split and Transpose Compute'!A700,'Comment Definition'!$A$2:$B$534, 2, FALSE)</f>
        <v>#N/A</v>
      </c>
    </row>
    <row r="701" spans="1:2">
      <c r="A701">
        <v>0</v>
      </c>
      <c r="B701" t="e">
        <f>VLOOKUP('Split and Transpose Compute'!A701,'Comment Definition'!$A$2:$B$534, 2, FALSE)</f>
        <v>#N/A</v>
      </c>
    </row>
    <row r="702" spans="1:2">
      <c r="A702">
        <v>0</v>
      </c>
      <c r="B702" t="e">
        <f>VLOOKUP('Split and Transpose Compute'!A702,'Comment Definition'!$A$2:$B$534, 2, FALSE)</f>
        <v>#N/A</v>
      </c>
    </row>
    <row r="703" spans="1:2">
      <c r="A703">
        <v>0</v>
      </c>
      <c r="B703" t="e">
        <f>VLOOKUP('Split and Transpose Compute'!A703,'Comment Definition'!$A$2:$B$534, 2, FALSE)</f>
        <v>#N/A</v>
      </c>
    </row>
    <row r="704" spans="1:2">
      <c r="A704">
        <v>0</v>
      </c>
      <c r="B704" t="e">
        <f>VLOOKUP('Split and Transpose Compute'!A704,'Comment Definition'!$A$2:$B$534, 2, FALSE)</f>
        <v>#N/A</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DA6CC-BFED-4A13-9B92-34A8279CB098}">
  <sheetPr codeName="Sheet10"/>
  <dimension ref="A1:B749"/>
  <sheetViews>
    <sheetView zoomScale="90" zoomScaleNormal="90" workbookViewId="0">
      <selection activeCell="B12" sqref="B12"/>
    </sheetView>
  </sheetViews>
  <sheetFormatPr defaultRowHeight="14.35"/>
  <cols>
    <col min="2" max="2" width="255.52734375" style="3" customWidth="1"/>
  </cols>
  <sheetData>
    <row r="1" spans="1:2" ht="23.35">
      <c r="A1" s="72" t="s">
        <v>1316</v>
      </c>
      <c r="B1" s="72"/>
    </row>
    <row r="2" spans="1:2">
      <c r="A2" t="str">
        <f>IF(OR('Split and Transpose Compute'!A4 = 0, 'Split and Transpose Compute'!A4 = "0"), "", 'Split and Transpose Compute'!A4)</f>
        <v>01AE</v>
      </c>
      <c r="B2" s="3" t="str">
        <f>IFERROR(IF(OR('Split and Transpose Compute'!B4 = 0, 'Split and Transpose Compute'!B4 = "0"), "", 'Split and Transpose Compute'!B4), "")</f>
        <v>Do PR Line item numbers conform to the uniform contract line item numbering system? (DFARS 204.7103)</v>
      </c>
    </row>
    <row r="3" spans="1:2">
      <c r="A3" t="str">
        <f>IF(OR('Split and Transpose Compute'!A5 = 0, 'Split and Transpose Compute'!A5 = "0"), "", 'Split and Transpose Compute'!A5)</f>
        <v>01AF</v>
      </c>
      <c r="B3" s="3" t="str">
        <f>IFERROR(IF(OR('Split and Transpose Compute'!B5 = 0, 'Split and Transpose Compute'!B5 = "0"), "", 'Split and Transpose Compute'!B5), "")</f>
        <v>Does the file reflect changes to the preservation/packaging were coordinated with the requirement owner (RO)? (AFMCI 20-102)</v>
      </c>
    </row>
    <row r="4" spans="1:2">
      <c r="A4" t="str">
        <f>IF(OR('Split and Transpose Compute'!A6 = 0, 'Split and Transpose Compute'!A6 = "0"), "", 'Split and Transpose Compute'!A6)</f>
        <v>01AG</v>
      </c>
      <c r="B4" s="3" t="str">
        <f>IFERROR(IF(OR('Split and Transpose Compute'!B6 = 0, 'Split and Transpose Compute'!B6 = "0"), "", 'Split and Transpose Compute'!B6), "")</f>
        <v>Does the file does reflect changes to transportation data for solicitations (DD form 1653) were coordinated with the requirement owner (RO)? (AFMCI 20-102)</v>
      </c>
    </row>
    <row r="5" spans="1:2">
      <c r="A5" t="str">
        <f>IF(OR('Split and Transpose Compute'!A7 = 0, 'Split and Transpose Compute'!A7 = "0"), "", 'Split and Transpose Compute'!A7)</f>
        <v>01AI</v>
      </c>
      <c r="B5" s="3" t="str">
        <f>IFERROR(IF(OR('Split and Transpose Compute'!B7 = 0, 'Split and Transpose Compute'!B7 = "0"), "", 'Split and Transpose Compute'!B7), "")</f>
        <v>Are attachments to the PR/MIPR included/correct? (DFARS PGI 211.7001, DFARS PGI 253.208-1, AFMCI 20-102)</v>
      </c>
    </row>
    <row r="6" spans="1:2">
      <c r="A6" t="str">
        <f>IF(OR('Split and Transpose Compute'!A8 = 0, 'Split and Transpose Compute'!A8 = "0"), "", 'Split and Transpose Compute'!A8)</f>
        <v>03AB</v>
      </c>
      <c r="B6" s="3" t="str">
        <f>IFERROR(IF(OR('Split and Transpose Compute'!B8 = 0, 'Split and Transpose Compute'!B8 = "0"), "", 'Split and Transpose Compute'!B8), "")</f>
        <v>Does the file include the invitation for bid (IFB) mailing list/source list? (FAR 14.204)</v>
      </c>
    </row>
    <row r="7" spans="1:2">
      <c r="A7" t="str">
        <f>IF(OR('Split and Transpose Compute'!A9 = 0, 'Split and Transpose Compute'!A9 = "0"), "", 'Split and Transpose Compute'!A9)</f>
        <v>05AB</v>
      </c>
      <c r="B7" s="3" t="str">
        <f>IFERROR(IF(OR('Split and Transpose Compute'!B9 = 0, 'Split and Transpose Compute'!B9 = "0"), "", 'Split and Transpose Compute'!B9), "")</f>
        <v>Were notices of proposed contract actions estimated to exceed $25k transmitted to the government point of entry-SAM.gov? (FAR 5.003, 5.101(a)(1), 5.201(b)(1), 5.202, 5.207(a), DAFFARS 5305.202)</v>
      </c>
    </row>
    <row r="8" spans="1:2">
      <c r="A8" t="str">
        <f>IF(OR('Split and Transpose Compute'!A10 = 0, 'Split and Transpose Compute'!A10 = "0"), "", 'Split and Transpose Compute'!A10)</f>
        <v>05BA</v>
      </c>
      <c r="B8" s="3" t="str">
        <f>IFERROR(IF(OR('Split and Transpose Compute'!B10 = 0, 'Split and Transpose Compute'!B10 = "0"), "", 'Split and Transpose Compute'!B10), "")</f>
        <v>Does the Synopsis contain accurate/complete information? (FAR 5.207)</v>
      </c>
    </row>
    <row r="9" spans="1:2">
      <c r="A9" t="str">
        <f>IF(OR('Split and Transpose Compute'!A11 = 0, 'Split and Transpose Compute'!A11 = "0"), "", 'Split and Transpose Compute'!A11)</f>
        <v>05BE</v>
      </c>
      <c r="B9" s="3" t="str">
        <f>IFERROR(IF(OR('Split and Transpose Compute'!B11 = 0, 'Split and Transpose Compute'!B11 = "0"), "", 'Split and Transpose Compute'!B11), "")</f>
        <v>In the solicitation includes FAR clause 52.225-3, Buy American Act - Free Trade Agreements - Israeli Trade Act, or equivalent agency clause, did the synopsis provide the following notice: One or more of the items under this acquisition is subject to Free Trade Agreements.? (FAR 5.207(c)(14)(i))</v>
      </c>
    </row>
    <row r="10" spans="1:2" ht="28.7">
      <c r="A10" t="str">
        <f>IF(OR('Split and Transpose Compute'!A12 = 0, 'Split and Transpose Compute'!A12 = "0"), "", 'Split and Transpose Compute'!A12)</f>
        <v>05BF</v>
      </c>
      <c r="B10" s="3" t="str">
        <f>IFERROR(IF(OR('Split and Transpose Compute'!B12 = 0, 'Split and Transpose Compute'!B12 = "0"), "", 'Split and Transpose Compute'!B12), "")</f>
        <v>If the solicitation includes FAR clause 52.225-5, Trade agreements, or equivalent agency clause; did the synopsis provide the following notice: One or more of the items under this acquisition is subject to the World Trade Organization Government Procurement Agreement and Free Trade Agreements.? (FAR 5.207(c)(14)(ii))</v>
      </c>
    </row>
    <row r="11" spans="1:2">
      <c r="A11" t="str">
        <f>IF(OR('Split and Transpose Compute'!A13 = 0, 'Split and Transpose Compute'!A13 = "0"), "", 'Split and Transpose Compute'!A13)</f>
        <v>05BM</v>
      </c>
      <c r="B11" s="3" t="str">
        <f>IFERROR(IF(OR('Split and Transpose Compute'!B13 = 0, 'Split and Transpose Compute'!B13 = "0"), "", 'Split and Transpose Compute'!B13), "")</f>
        <v>Did the synopsis include classification codes for services or supplies? CO's must use one of the classification codes identified at SAM.gov to identify services or supplies in the synopsis. (FAR 5.207(e))</v>
      </c>
    </row>
    <row r="12" spans="1:2" ht="28.7">
      <c r="A12" t="str">
        <f>IF(OR('Split and Transpose Compute'!A14 = 0, 'Split and Transpose Compute'!A14 = "0"), "", 'Split and Transpose Compute'!A14)</f>
        <v>06AB</v>
      </c>
      <c r="B12" s="3" t="str">
        <f>IFERROR(IF(OR('Split and Transpose Compute'!B14 = 0, 'Split and Transpose Compute'!B14 = "0"), "", 'Split and Transpose Compute'!B14), "")</f>
        <v>7.1 UCI If Other than Full and Open Competition, does the contract file include the appropriate justification or exception document which was approved at the appropriate level? (FAR 6.3, DFARS 206.304, DAFFARS 5306.304, DAFFARS 5308.405-6, FAR 8.405-6, FAR 11.105(a), FAR 16.505(b)(2)(ii)) (Hill PK Addendum: AFPD 64-1)</v>
      </c>
    </row>
    <row r="13" spans="1:2" ht="28.7">
      <c r="A13" t="str">
        <f>IF(OR('Split and Transpose Compute'!A15 = 0, 'Split and Transpose Compute'!A15 = "0"), "", 'Split and Transpose Compute'!A15)</f>
        <v>06CA</v>
      </c>
      <c r="B13" s="3" t="str">
        <f>IFERROR(IF(OR('Split and Transpose Compute'!B15 = 0, 'Split and Transpose Compute'!B15 = "0"), "", 'Split and Transpose Compute'!B15), "")</f>
        <v>Did the Contracting Officer determine that only one source is reasonably available and/or use the appropriate form when purchasing an acquisition estimated under the simplified acquisition threshold? Does the file contain an adequate description why only one source is reasonably available? (FAR 13.106-1(b), DAFFARS 5313.106-1(b))</v>
      </c>
    </row>
    <row r="14" spans="1:2" ht="28.7">
      <c r="A14" t="str">
        <f>IF(OR('Split and Transpose Compute'!A16 = 0, 'Split and Transpose Compute'!A16 = "0"), "", 'Split and Transpose Compute'!A16)</f>
        <v>08EB</v>
      </c>
      <c r="B14" s="3" t="str">
        <f>IFERROR(IF(OR('Split and Transpose Compute'!B16 = 0, 'Split and Transpose Compute'!B16 = "0"), "", 'Split and Transpose Compute'!B16), "")</f>
        <v>Is the file documented that exceptional circumstances require a longer ordering period/quantity for a service/supply contract exceeding 5 years (3 years including options and $15M if not competitive orders and A&amp;AS)? (Total of the basic and option period/quantity for task/delivery orders shall not exceed the 5 or 3 years unless approved by the LSCP/LCMP/AP approval authority or, when an LCSP/LCMP/AP is not required, the CO, if not otherwise restricted by statute) (FAR 16.504(c)(2), 17.204(e), 22.1002-1, DFARS 217.204(e), DAFFARS 5317.204(e))</v>
      </c>
    </row>
    <row r="15" spans="1:2" ht="28.7">
      <c r="A15" t="str">
        <f>IF(OR('Split and Transpose Compute'!A17 = 0, 'Split and Transpose Compute'!A17 = "0"), "", 'Split and Transpose Compute'!A17)</f>
        <v>08EI</v>
      </c>
      <c r="B15" s="3" t="str">
        <f>IFERROR(IF(OR('Split and Transpose Compute'!B17 = 0, 'Split and Transpose Compute'!B17 = "0"), "", 'Split and Transpose Compute'!B17), "")</f>
        <v>Does this contract include a fixed price with Economic Price Adjustment (EPA)? If so, is there an adequate Contracting Officer's determination that a fixed price with EPA contract is necessary either to protect the contractor or government against significant fluctuations in labor or material costs or to provide for contract price adjustment in the event of changes in the contractor's established prices? (FAR 16.203-3)</v>
      </c>
    </row>
    <row r="16" spans="1:2">
      <c r="A16" t="str">
        <f>IF(OR('Split and Transpose Compute'!A18 = 0, 'Split and Transpose Compute'!A18 = "0"), "", 'Split and Transpose Compute'!A18)</f>
        <v>08EJ</v>
      </c>
      <c r="B16" s="3" t="str">
        <f>IFERROR(IF(OR('Split and Transpose Compute'!B18 = 0, 'Split and Transpose Compute'!B18 = "0"), "", 'Split and Transpose Compute'!B18), "")</f>
        <v>For the acquisition of commercial items, were only authorized contract types (firm fixed price or fixed price with economic price adjustment or T&amp;M if competitive) used? (FAR 12.207(a), 12.207(b)(ii))</v>
      </c>
    </row>
    <row r="17" spans="1:2">
      <c r="A17" t="str">
        <f>IF(OR('Split and Transpose Compute'!A19 = 0, 'Split and Transpose Compute'!A19 = "0"), "", 'Split and Transpose Compute'!A19)</f>
        <v>12BE</v>
      </c>
      <c r="B17" s="3" t="str">
        <f>IFERROR(IF(OR('Split and Transpose Compute'!B19 = 0, 'Split and Transpose Compute'!B19 = "0"), "", 'Split and Transpose Compute'!B19), "")</f>
        <v>Does the solicitation description agree with purchase request? (AFMCI 20-102)</v>
      </c>
    </row>
    <row r="18" spans="1:2">
      <c r="A18" t="str">
        <f>IF(OR('Split and Transpose Compute'!A20 = 0, 'Split and Transpose Compute'!A20 = "0"), "", 'Split and Transpose Compute'!A20)</f>
        <v>12EB</v>
      </c>
      <c r="B18" s="3" t="str">
        <f>IFERROR(IF(OR('Split and Transpose Compute'!B20 = 0, 'Split and Transpose Compute'!B20 = "0"), "", 'Split and Transpose Compute'!B20), "")</f>
        <v>Are the solicitation inspection/quality assurance provisions consistent with PR/MIPR requirements and/or do they specify points or place(s) of quality assurance (QA)? (FAR 46.103(a), FAR 46.401(b), FAR 46.503, DFARS 246.102, 246.103)</v>
      </c>
    </row>
    <row r="19" spans="1:2">
      <c r="A19" t="str">
        <f>IF(OR('Split and Transpose Compute'!A21 = 0, 'Split and Transpose Compute'!A21 = "0"), "", 'Split and Transpose Compute'!A21)</f>
        <v>12IL</v>
      </c>
      <c r="B19" s="3" t="str">
        <f>IFERROR(IF(OR('Split and Transpose Compute'!B21 = 0, 'Split and Transpose Compute'!B21 = "0"), "", 'Split and Transpose Compute'!B21), "")</f>
        <v>Does the solicitation address federal sustainability requirements for the supply of products, services, or construction, which requires products to be energy-efficient, water-efficient, Biobased, environmentally preferable, non-ozone depleting or made with recovered materials? (FAR 23.103, FAR 23.406?</v>
      </c>
    </row>
    <row r="20" spans="1:2" ht="28.7">
      <c r="A20" t="str">
        <f>IF(OR('Split and Transpose Compute'!A22 = 0, 'Split and Transpose Compute'!A22 = "0"), "", 'Split and Transpose Compute'!A22)</f>
        <v>12IM</v>
      </c>
      <c r="B20" s="3" t="str">
        <f>IFERROR(IF(OR('Split and Transpose Compute'!B22 = 0, 'Split and Transpose Compute'!B22 = "0"), "", 'Split and Transpose Compute'!B22), "")</f>
        <v>Were the appropriate clauses included in the solicitation/contract for 10 USC 2533a/10 USC 4862 Berry Amendment? Acquisition of items, either as end products or components, are restricted to items that have been grown, reprocessed, reused or produced in the United States under 10 USC 2533a Berry Amendment (DFARS 225.7002-1, and -3).</v>
      </c>
    </row>
    <row r="21" spans="1:2">
      <c r="A21" t="str">
        <f>IF(OR('Split and Transpose Compute'!A23 = 0, 'Split and Transpose Compute'!A23 = "0"), "", 'Split and Transpose Compute'!A23)</f>
        <v>12IN</v>
      </c>
      <c r="B21" s="3" t="str">
        <f>IFERROR(IF(OR('Split and Transpose Compute'!B23 = 0, 'Split and Transpose Compute'!B23 = "0"), "", 'Split and Transpose Compute'!B23), "")</f>
        <v>Were the appropriate clauses included in the solicitation/contract for 10 U.S.C. 2533b? Acquisition of items, or components of items, containing specialty metals, are restricted to specialty metals melted or produced in the United States. (DFARS 225.7003-5)</v>
      </c>
    </row>
    <row r="22" spans="1:2">
      <c r="A22" t="str">
        <f>IF(OR('Split and Transpose Compute'!A24 = 0, 'Split and Transpose Compute'!A24 = "0"), "", 'Split and Transpose Compute'!A24)</f>
        <v>27AA</v>
      </c>
      <c r="B22" s="3" t="str">
        <f>IFERROR(IF(OR('Split and Transpose Compute'!B24 = 0, 'Split and Transpose Compute'!B24 = "0"), "", 'Split and Transpose Compute'!B24), "")</f>
        <v>Were transportation factors (DD FORM 1654) included in the competitive solicitation? (FAR 47.301-1, 47.306, DFARS 247.372, FAR 52.247-47)</v>
      </c>
    </row>
    <row r="23" spans="1:2">
      <c r="A23" t="str">
        <f>IF(OR('Split and Transpose Compute'!A25 = 0, 'Split and Transpose Compute'!A25 = "0"), "", 'Split and Transpose Compute'!A25)</f>
        <v>27AB</v>
      </c>
      <c r="B23" s="3" t="str">
        <f>IFERROR(IF(OR('Split and Transpose Compute'!B25 = 0, 'Split and Transpose Compute'!B25 = "0"), "", 'Split and Transpose Compute'!B25), "")</f>
        <v>Does the file contain evidence that transportation factors (DD FORM 1654) were considered in the evaluation of F.O.B. origin offers on a competitive solicitation? (FAR 47.301-1, 47.306, DFARS 247.372)</v>
      </c>
    </row>
    <row r="24" spans="1:2">
      <c r="A24" t="str">
        <f>IF(OR('Split and Transpose Compute'!A26 = 0, 'Split and Transpose Compute'!A26 = "0"), "", 'Split and Transpose Compute'!A26)</f>
        <v>62BG</v>
      </c>
      <c r="B24" s="3" t="str">
        <f>IFERROR(IF(OR('Split and Transpose Compute'!B26 = 0, 'Split and Transpose Compute'!B26 = "0"), "", 'Split and Transpose Compute'!B26), "")</f>
        <v>Was the FMS customer specific information included in the line item and stated as FMS at the line item with the case identifier identified on the CLIN/Sub-CLIN? (DAFFARS 5306.302-4, 225.7301(c), 243.170 and PGI 225.7301(c)(ii), PGI 243.170, AFMCI 20-102 )</v>
      </c>
    </row>
    <row r="25" spans="1:2">
      <c r="A25" t="str">
        <f>IF(OR('Split and Transpose Compute'!A27 = 0, 'Split and Transpose Compute'!A27 = "0"), "", 'Split and Transpose Compute'!A27)</f>
        <v>62FE</v>
      </c>
      <c r="B25" s="3" t="str">
        <f>IFERROR(IF(OR('Split and Transpose Compute'!B27 = 0, 'Split and Transpose Compute'!B27 = "0"), "", 'Split and Transpose Compute'!B27), "")</f>
        <v>Were FOB point(s) included in contract correct? (FAR 47.302, FAR 47.303)</v>
      </c>
    </row>
    <row r="26" spans="1:2">
      <c r="A26" t="str">
        <f>IF(OR('Split and Transpose Compute'!A28 = 0, 'Split and Transpose Compute'!A28 = "0"), "", 'Split and Transpose Compute'!A28)</f>
        <v>62IG</v>
      </c>
      <c r="B26" s="3" t="str">
        <f>IFERROR(IF(OR('Split and Transpose Compute'!B28 = 0, 'Split and Transpose Compute'!B28 = "0"), "", 'Split and Transpose Compute'!B28), "")</f>
        <v>If the contract is for mission essential services? does the solicitation/contract contain clause Requirements Affecting Contractor Personnel Performing Mission Essential Services? IAW DFARS 237.76. (DFARS 252.237-7023 &amp; -7024)</v>
      </c>
    </row>
    <row r="27" spans="1:2">
      <c r="A27" t="str">
        <f>IF(OR('Split and Transpose Compute'!A29 = 0, 'Split and Transpose Compute'!A29 = "0"), "", 'Split and Transpose Compute'!A29)</f>
        <v>62IH</v>
      </c>
      <c r="B27" s="3" t="str">
        <f>IFERROR(IF(OR('Split and Transpose Compute'!B29 = 0, 'Split and Transpose Compute'!B29 = "0"), "", 'Split and Transpose Compute'!B29), "")</f>
        <v>Were the appropriate technical data, and computer software provision/clauses incorporated in the solicitation/contract? ( DFARS 227.71, DFARS 227.72) (If applicable see separate comment for royalty and patents)</v>
      </c>
    </row>
    <row r="28" spans="1:2">
      <c r="A28" t="str">
        <f>IF(OR('Split and Transpose Compute'!A30 = 0, 'Split and Transpose Compute'!A30 = "0"), "", 'Split and Transpose Compute'!A30)</f>
        <v>01AE</v>
      </c>
      <c r="B28" s="3" t="str">
        <f>IFERROR(IF(OR('Split and Transpose Compute'!B30 = 0, 'Split and Transpose Compute'!B30 = "0"), "", 'Split and Transpose Compute'!B30), "")</f>
        <v>Do PR Line item numbers conform to the uniform contract line item numbering system? (DFARS 204.7103)</v>
      </c>
    </row>
    <row r="29" spans="1:2">
      <c r="A29" t="str">
        <f>IF(OR('Split and Transpose Compute'!A31 = 0, 'Split and Transpose Compute'!A31 = "0"), "", 'Split and Transpose Compute'!A31)</f>
        <v>01AF</v>
      </c>
      <c r="B29" s="3" t="str">
        <f>IFERROR(IF(OR('Split and Transpose Compute'!B31 = 0, 'Split and Transpose Compute'!B31 = "0"), "", 'Split and Transpose Compute'!B31), "")</f>
        <v>Does the file reflect changes to the preservation/packaging were coordinated with the requirement owner (RO)? (AFMCI 20-102)</v>
      </c>
    </row>
    <row r="30" spans="1:2">
      <c r="A30" t="str">
        <f>IF(OR('Split and Transpose Compute'!A32 = 0, 'Split and Transpose Compute'!A32 = "0"), "", 'Split and Transpose Compute'!A32)</f>
        <v>01AG</v>
      </c>
      <c r="B30" s="3" t="str">
        <f>IFERROR(IF(OR('Split and Transpose Compute'!B32 = 0, 'Split and Transpose Compute'!B32 = "0"), "", 'Split and Transpose Compute'!B32), "")</f>
        <v>Does the file does reflect changes to transportation data for solicitations (DD form 1653) were coordinated with the requirement owner (RO)? (AFMCI 20-102)</v>
      </c>
    </row>
    <row r="31" spans="1:2">
      <c r="A31" t="str">
        <f>IF(OR('Split and Transpose Compute'!A33 = 0, 'Split and Transpose Compute'!A33 = "0"), "", 'Split and Transpose Compute'!A33)</f>
        <v>01AR</v>
      </c>
      <c r="B31" s="3" t="str">
        <f>IFERROR(IF(OR('Split and Transpose Compute'!B33 = 0, 'Split and Transpose Compute'!B33 = "0"), "", 'Split and Transpose Compute'!B33), "")</f>
        <v>1.1 UCI Does the file contain documentation that adequate funds were available prior to contract award or is the contract action either expressly conditioned upon availability of funds or subject to a limitation of cost or funds clause? (FAR 32.702, FAR 43.105, DFARS 232.703, DAFFARS MP5332.7)</v>
      </c>
    </row>
    <row r="32" spans="1:2" ht="28.7">
      <c r="A32" t="str">
        <f>IF(OR('Split and Transpose Compute'!A34 = 0, 'Split and Transpose Compute'!A34 = "0"), "", 'Split and Transpose Compute'!A34)</f>
        <v>01CA</v>
      </c>
      <c r="B32" s="3" t="str">
        <f>IFERROR(IF(OR('Split and Transpose Compute'!B34 = 0, 'Split and Transpose Compute'!B34 = "0"), "", 'Split and Transpose Compute'!B34), "")</f>
        <v>Does the solicitation or contract include DAFFARS Clause 5352.223-9000, "Elimination of Use of Class I Ozone Depleting Substances (ODSs)"? Contracting Officers shall include this in all solicitations and contracts, unless there is an approval in the contract file to use Class I ODSs. If Class I ODSs are authorized for use, and approval has been obtained IAW AFMAN 32-7002 (DAFFARS 5323.803(a)) for the use, include FAR clause 52.223-11 in the solicitation and contract. (DFARS 223.8, DAFFARS 5323.804-90)</v>
      </c>
    </row>
    <row r="33" spans="1:2">
      <c r="A33" t="str">
        <f>IF(OR('Split and Transpose Compute'!A35 = 0, 'Split and Transpose Compute'!A35 = "0"), "", 'Split and Transpose Compute'!A35)</f>
        <v>03BC</v>
      </c>
      <c r="B33" s="3" t="str">
        <f>IFERROR(IF(OR('Split and Transpose Compute'!B35 = 0, 'Split and Transpose Compute'!B35 = "0"), "", 'Split and Transpose Compute'!B35), "")</f>
        <v>3.2 UCI Was market research conducted and appropriately documented in the file? (FAR 10.002, FAR 12.101(a), FAR 12.202(a), DFARS 210.002, DAFFARS 5310.002) (Hill PK Addendum: FAR 10.001)</v>
      </c>
    </row>
    <row r="34" spans="1:2">
      <c r="A34" t="str">
        <f>IF(OR('Split and Transpose Compute'!A36 = 0, 'Split and Transpose Compute'!A36 = "0"), "", 'Split and Transpose Compute'!A36)</f>
        <v>03BE</v>
      </c>
      <c r="B34" s="3" t="str">
        <f>IFERROR(IF(OR('Split and Transpose Compute'!B36 = 0, 'Split and Transpose Compute'!B36 = "0"), "", 'Split and Transpose Compute'!B36), "")</f>
        <v>3.1 UCI Did acquisition comply with source priorities where mandatory Government sources exist to satisfy requirements for supplies and services? (FAR 8.002, FAR 8.602, FAR 8.704, DFARS 208.602-70)</v>
      </c>
    </row>
    <row r="35" spans="1:2">
      <c r="A35" t="str">
        <f>IF(OR('Split and Transpose Compute'!A37 = 0, 'Split and Transpose Compute'!A37 = "0"), "", 'Split and Transpose Compute'!A37)</f>
        <v>08JA</v>
      </c>
      <c r="B35" s="3" t="str">
        <f>IFERROR(IF(OR('Split and Transpose Compute'!B37 = 0, 'Split and Transpose Compute'!B37 = "0"), "", 'Split and Transpose Compute'!B37), "")</f>
        <v>8.14 UCI Were applicable approvals or Determinations and Findings (D&amp;F’s) approved at the appropriate level and included in the contract file for Berry Amendment DNAD? (DFARS 225.7002-2(b), DAFFARS 5325.7002-2(b)(1)(iv))</v>
      </c>
    </row>
    <row r="36" spans="1:2">
      <c r="A36" t="str">
        <f>IF(OR('Split and Transpose Compute'!A38 = 0, 'Split and Transpose Compute'!A38 = "0"), "", 'Split and Transpose Compute'!A38)</f>
        <v>08JB</v>
      </c>
      <c r="B36" s="3" t="str">
        <f>IFERROR(IF(OR('Split and Transpose Compute'!B38 = 0, 'Split and Transpose Compute'!B38 = "0"), "", 'Split and Transpose Compute'!B38), "")</f>
        <v>Were the appropriate specialty metals provisions and clauses included in the solicitation/contract? (DFARS 225.7003-5)</v>
      </c>
    </row>
    <row r="37" spans="1:2">
      <c r="A37" t="str">
        <f>IF(OR('Split and Transpose Compute'!A39 = 0, 'Split and Transpose Compute'!A39 = "0"), "", 'Split and Transpose Compute'!A39)</f>
        <v>12BB</v>
      </c>
      <c r="B37" s="3" t="str">
        <f>IFERROR(IF(OR('Split and Transpose Compute'!B39 = 0, 'Split and Transpose Compute'!B39 = "0"), "", 'Split and Transpose Compute'!B39), "")</f>
        <v>Was the FMS customer specific information included in the line item and stated as FMS at the line item with the case identifier identified on the CLIN/Sub-CLIN? (DAFFARS 5306.302-4, 225.7301(c), 243.170 and PGI 225.7301(c)(ii), PGI 243.170, AFMCI 20-102 )</v>
      </c>
    </row>
    <row r="38" spans="1:2" ht="28.7">
      <c r="A38" t="str">
        <f>IF(OR('Split and Transpose Compute'!A40 = 0, 'Split and Transpose Compute'!A40 = "0"), "", 'Split and Transpose Compute'!A40)</f>
        <v>12IM</v>
      </c>
      <c r="B38" s="3" t="str">
        <f>IFERROR(IF(OR('Split and Transpose Compute'!B40 = 0, 'Split and Transpose Compute'!B40 = "0"), "", 'Split and Transpose Compute'!B40), "")</f>
        <v>Were the appropriate clauses included in the solicitation/contract for 10 USC 2533a/10 USC 4862 Berry Amendment? Acquisition of items, either as end products or components, are restricted to items that have been grown, reprocessed, reused or produced in the United States under 10 USC 2533a Berry Amendment (DFARS 225.7002-1, and -3).</v>
      </c>
    </row>
    <row r="39" spans="1:2">
      <c r="A39" t="str">
        <f>IF(OR('Split and Transpose Compute'!A41 = 0, 'Split and Transpose Compute'!A41 = "0"), "", 'Split and Transpose Compute'!A41)</f>
        <v>12IN</v>
      </c>
      <c r="B39" s="3" t="str">
        <f>IFERROR(IF(OR('Split and Transpose Compute'!B41 = 0, 'Split and Transpose Compute'!B41 = "0"), "", 'Split and Transpose Compute'!B41), "")</f>
        <v>Were the appropriate clauses included in the solicitation/contract for 10 U.S.C. 2533b? Acquisition of items, or components of items, containing specialty metals, are restricted to specialty metals melted or produced in the United States. (DFARS 225.7003-5)</v>
      </c>
    </row>
    <row r="40" spans="1:2">
      <c r="A40" t="str">
        <f>IF(OR('Split and Transpose Compute'!A42 = 0, 'Split and Transpose Compute'!A42 = "0"), "", 'Split and Transpose Compute'!A42)</f>
        <v>62BG</v>
      </c>
      <c r="B40" s="3" t="str">
        <f>IFERROR(IF(OR('Split and Transpose Compute'!B42 = 0, 'Split and Transpose Compute'!B42 = "0"), "", 'Split and Transpose Compute'!B42), "")</f>
        <v>Was the FMS customer specific information included in the line item and stated as FMS at the line item with the case identifier identified on the CLIN/Sub-CLIN? (DAFFARS 5306.302-4, 225.7301(c), 243.170 and PGI 225.7301(c)(ii), PGI 243.170, AFMCI 20-102 )</v>
      </c>
    </row>
    <row r="41" spans="1:2">
      <c r="A41" t="str">
        <f>IF(OR('Split and Transpose Compute'!A43 = 0, 'Split and Transpose Compute'!A43 = "0"), "", 'Split and Transpose Compute'!A43)</f>
        <v>62IH</v>
      </c>
      <c r="B41" s="3" t="str">
        <f>IFERROR(IF(OR('Split and Transpose Compute'!B43 = 0, 'Split and Transpose Compute'!B43 = "0"), "", 'Split and Transpose Compute'!B43), "")</f>
        <v>Were the appropriate technical data, and computer software provision/clauses incorporated in the solicitation/contract? ( DFARS 227.71, DFARS 227.72) (If applicable see separate comment for royalty and patents)</v>
      </c>
    </row>
    <row r="42" spans="1:2">
      <c r="A42" t="str">
        <f>IF(OR('Split and Transpose Compute'!A44 = 0, 'Split and Transpose Compute'!A44 = "0"), "", 'Split and Transpose Compute'!A44)</f>
        <v>01AH</v>
      </c>
      <c r="B42" s="3" t="str">
        <f>IFERROR(IF(OR('Split and Transpose Compute'!B44 = 0, 'Split and Transpose Compute'!B44 = "0"), "", 'Split and Transpose Compute'!B44), "")</f>
        <v>Do the Purchase Requests for services acquisitions that are not performance based include the following statement: IAW 10 USC 2330, the Services Designated Official (SDO) has approved the attached Performance Work Statement and Quality Assurance Surveillance Plan ensuring requirements are performance based to the maximum extent practicable.? (DAFFARS 5337.170-2)</v>
      </c>
    </row>
    <row r="43" spans="1:2">
      <c r="A43" t="str">
        <f>IF(OR('Split and Transpose Compute'!A45 = 0, 'Split and Transpose Compute'!A45 = "0"), "", 'Split and Transpose Compute'!A45)</f>
        <v>01AJ</v>
      </c>
      <c r="B43" s="3" t="str">
        <f>IFERROR(IF(OR('Split and Transpose Compute'!B45 = 0, 'Split and Transpose Compute'!B45 = "0"), "", 'Split and Transpose Compute'!B45), "")</f>
        <v>31.4 UCI Was an independent government estimate of the cost of A&amp;E services submitted to the CO before commencing negotiations for each action expected to exceed the SAT? (FAR 36.605)</v>
      </c>
    </row>
    <row r="44" spans="1:2">
      <c r="A44" t="str">
        <f>IF(OR('Split and Transpose Compute'!A46 = 0, 'Split and Transpose Compute'!A46 = "0"), "", 'Split and Transpose Compute'!A46)</f>
        <v>01AK</v>
      </c>
      <c r="B44" s="3" t="str">
        <f>IFERROR(IF(OR('Split and Transpose Compute'!B46 = 0, 'Split and Transpose Compute'!B46 = "0"), "", 'Split and Transpose Compute'!B46), "")</f>
        <v>1.3 UCI If services, is the required determination by the Agency Head or Designated Requirements Official certifying that none of the functions to be performed are inherently governmental included in the contract file? (For AFMC, this is accomplished by a Requirements Approval Document.) (FAR 7.503(e) DFARS 207.5)</v>
      </c>
    </row>
    <row r="45" spans="1:2">
      <c r="A45" t="str">
        <f>IF(OR('Split and Transpose Compute'!A47 = 0, 'Split and Transpose Compute'!A47 = "0"), "", 'Split and Transpose Compute'!A47)</f>
        <v>01AL</v>
      </c>
      <c r="B45" s="3" t="str">
        <f>IFERROR(IF(OR('Split and Transpose Compute'!B47 = 0, 'Split and Transpose Compute'!B47 = "0"), "", 'Split and Transpose Compute'!B47), "")</f>
        <v>Do the Purchase Requests contain sufficient information to accurately define the requirement in terms of functions to be performed, performance required, or essential physical characteristics? (FAR 11.002)</v>
      </c>
    </row>
    <row r="46" spans="1:2">
      <c r="A46" t="str">
        <f>IF(OR('Split and Transpose Compute'!A48 = 0, 'Split and Transpose Compute'!A48 = "0"), "", 'Split and Transpose Compute'!A48)</f>
        <v>01AM</v>
      </c>
      <c r="B46" s="3" t="str">
        <f>IFERROR(IF(OR('Split and Transpose Compute'!B48 = 0, 'Split and Transpose Compute'!B48 = "0"), "", 'Split and Transpose Compute'!B48), "")</f>
        <v>Does the documentation of BPA calls cite the appropriate purchase requisitions and accounting and appropriation data? (Does not apply to purchases made via GPC) ( FAR 13.303-5(e)(4))</v>
      </c>
    </row>
    <row r="47" spans="1:2">
      <c r="A47" t="str">
        <f>IF(OR('Split and Transpose Compute'!A49 = 0, 'Split and Transpose Compute'!A49 = "0"), "", 'Split and Transpose Compute'!A49)</f>
        <v>02AC</v>
      </c>
      <c r="B47" s="3" t="str">
        <f>IFERROR(IF(OR('Split and Transpose Compute'!B49 = 0, 'Split and Transpose Compute'!B49 = "0"), "", 'Split and Transpose Compute'!B49), "")</f>
        <v>2.1 UCI Was an Early Strategy and Issues Session (ESIS) conducted for all service acquisitions greater than or equal to $100M (recommended for services acquisitions below $100M)? (AFI 63-138, paragraph 4.2)</v>
      </c>
    </row>
    <row r="48" spans="1:2">
      <c r="A48" t="str">
        <f>IF(OR('Split and Transpose Compute'!A50 = 0, 'Split and Transpose Compute'!A50 = "0"), "", 'Split and Transpose Compute'!A50)</f>
        <v>02BD</v>
      </c>
      <c r="B48" s="3" t="str">
        <f>IFERROR(IF(OR('Split and Transpose Compute'!B50 = 0, 'Split and Transpose Compute'!B50 = "0"), "", 'Split and Transpose Compute'!B50), "")</f>
        <v>Did the services designated official/SADA approve the SASS/Acquisition Strategy? (DAFFARS 5337.170-2, DAFI 63-138.)</v>
      </c>
    </row>
    <row r="49" spans="1:2">
      <c r="A49" t="str">
        <f>IF(OR('Split and Transpose Compute'!A51 = 0, 'Split and Transpose Compute'!A51 = "0"), "", 'Split and Transpose Compute'!A51)</f>
        <v>02BO</v>
      </c>
      <c r="B49" s="3" t="str">
        <f>IFERROR(IF(OR('Split and Transpose Compute'!B51 = 0, 'Split and Transpose Compute'!B51 = "0"), "", 'Split and Transpose Compute'!B51), "")</f>
        <v>2.12 UCI Does the acquisiton plan, or the contract file if a written acquisition plan is not required, document the contracting officer's decision whether or not to use multiple awards? (FAR 16.504(c)(1)(ii)(c), DFARS 216.504(c))</v>
      </c>
    </row>
    <row r="50" spans="1:2">
      <c r="A50" t="str">
        <f>IF(OR('Split and Transpose Compute'!A52 = 0, 'Split and Transpose Compute'!A52 = "0"), "", 'Split and Transpose Compute'!A52)</f>
        <v>02BP</v>
      </c>
      <c r="B50" s="3" t="str">
        <f>IFERROR(IF(OR('Split and Transpose Compute'!B52 = 0, 'Split and Transpose Compute'!B52 = "0"), "", 'Split and Transpose Compute'!B52), "")</f>
        <v>2.11 UCI Does the acquisiton plan, or the contract file if a written acquisition plan is not required, include documentation to show why the particular contract type was selected? (FAR 16.103(d), FAR 16.104, DFARS 216.104, DAFFARS 5316.103(d)</v>
      </c>
    </row>
    <row r="51" spans="1:2" ht="28.7">
      <c r="A51" t="str">
        <f>IF(OR('Split and Transpose Compute'!A53 = 0, 'Split and Transpose Compute'!A53 = "0"), "", 'Split and Transpose Compute'!A53)</f>
        <v>08LC</v>
      </c>
      <c r="B51" s="3" t="str">
        <f>IFERROR(IF(OR('Split and Transpose Compute'!B53 = 0, 'Split and Transpose Compute'!B53 = "0"), "", 'Split and Transpose Compute'!B53), "")</f>
        <v>8.15 UCI Were applicable approvals or Determinations and Findings (D&amp;F’s) approved at the appropriate level and included in the contract file for Personal or Professional Services Contracts? (FAR 37.103, FAR 37.104, DFARS 237.104(b)(i), DAFFARS 5337.104(b))</v>
      </c>
    </row>
    <row r="52" spans="1:2">
      <c r="A52" t="str">
        <f>IF(OR('Split and Transpose Compute'!A54 = 0, 'Split and Transpose Compute'!A54 = "0"), "", 'Split and Transpose Compute'!A54)</f>
        <v>08LE</v>
      </c>
      <c r="B52" s="3" t="str">
        <f>IFERROR(IF(OR('Split and Transpose Compute'!B54 = 0, 'Split and Transpose Compute'!B54 = "0"), "", 'Split and Transpose Compute'!B54), "")</f>
        <v>The agency head or designee shall employ procedures to ensure that requirements for service contracts are vetted and approved as a safeguard to prevent contracts from being awarded or administered in a manner that constitutes an unauthorized personal services contract. Contracting officers shall follow the procedures at PGI 237.503, include substantially similar certifications in conjunction with service contract requirements, and place the certification in the contract file. (DFARS 237.503, DFARS PGI 237.503)</v>
      </c>
    </row>
    <row r="53" spans="1:2" ht="28.7">
      <c r="A53" t="str">
        <f>IF(OR('Split and Transpose Compute'!A55 = 0, 'Split and Transpose Compute'!A55 = "0"), "", 'Split and Transpose Compute'!A55)</f>
        <v>08MA</v>
      </c>
      <c r="B53" s="3" t="str">
        <f>IFERROR(IF(OR('Split and Transpose Compute'!B55 = 0, 'Split and Transpose Compute'!B55 = "0"), "", 'Split and Transpose Compute'!B55), "")</f>
        <v>For a task order contract for A&amp;AS that exceeds five years, does the file contain documentation supporting an exception to the five year limitation? (FAR 16.505(c))</v>
      </c>
    </row>
    <row r="54" spans="1:2" ht="28.7">
      <c r="A54" t="str">
        <f>IF(OR('Split and Transpose Compute'!A56 = 0, 'Split and Transpose Compute'!A56 = "0"), "", 'Split and Transpose Compute'!A56)</f>
        <v>08MB</v>
      </c>
      <c r="B54" s="3" t="str">
        <f>IFERROR(IF(OR('Split and Transpose Compute'!B56 = 0, 'Split and Transpose Compute'!B56 = "0"), "", 'Split and Transpose Compute'!B56), "")</f>
        <v>Does the file have the required determination supporting the lack of multiple awards for requirements contracts for A&amp;AS that exceeds 3 years and $15M (Including all options)? (FAR 16.503(d)(1))</v>
      </c>
    </row>
    <row r="55" spans="1:2">
      <c r="A55" t="str">
        <f>IF(OR('Split and Transpose Compute'!A57 = 0, 'Split and Transpose Compute'!A57 = "0"), "", 'Split and Transpose Compute'!A57)</f>
        <v>08NA</v>
      </c>
      <c r="B55" s="3" t="str">
        <f>IFERROR(IF(OR('Split and Transpose Compute'!B57 = 0, 'Split and Transpose Compute'!B57 = "0"), "", 'Split and Transpose Compute'!B57), "")</f>
        <v>2.10 UCI If services above the SAT, is the acquisition performance based IAW AFI 63-138, or approved to be otherwise by the Services Designated Official (SDO)? (FAR 37.6, DAFFARS 5337.170-2, DAFI 63-138)</v>
      </c>
    </row>
    <row r="56" spans="1:2">
      <c r="A56" t="str">
        <f>IF(OR('Split and Transpose Compute'!A58 = 0, 'Split and Transpose Compute'!A58 = "0"), "", 'Split and Transpose Compute'!A58)</f>
        <v>12IC</v>
      </c>
      <c r="B56" s="3" t="str">
        <f>IFERROR(IF(OR('Split and Transpose Compute'!B58 = 0, 'Split and Transpose Compute'!B58 = "0"), "", 'Split and Transpose Compute'!B58), "")</f>
        <v>For task order contracts for A&amp;AS contracts that exceed three years and $15M (Including all options) (IAW FAR 16.506(g), does the solicitation contain FAR 52.216-28, multiple awards for advisory &amp; assistance services as required unless a determination has been made that multiple awards are not practicable? (IAW FAR 16.504(c)(2)(i)(A))</v>
      </c>
    </row>
    <row r="57" spans="1:2">
      <c r="A57" t="str">
        <f>IF(OR('Split and Transpose Compute'!A59 = 0, 'Split and Transpose Compute'!A59 = "0"), "", 'Split and Transpose Compute'!A59)</f>
        <v>62IC</v>
      </c>
      <c r="B57" s="3" t="str">
        <f>IFERROR(IF(OR('Split and Transpose Compute'!B59 = 0, 'Split and Transpose Compute'!B59 = "0"), "", 'Split and Transpose Compute'!B59), "")</f>
        <v>Does the contract contain FAR 52.216-28, Multiple Awards for Advisory &amp; Assistance Services, as required for task order contracts for A&amp;AS services that exceed 3 years and $15M (including all options)? (FAR 16.506(g))</v>
      </c>
    </row>
    <row r="58" spans="1:2">
      <c r="A58" t="str">
        <f>IF(OR('Split and Transpose Compute'!A60 = 0, 'Split and Transpose Compute'!A60 = "0"), "", 'Split and Transpose Compute'!A60)</f>
        <v>01AO</v>
      </c>
      <c r="B58" s="3" t="str">
        <f>IFERROR(IF(OR('Split and Transpose Compute'!B60 = 0, 'Split and Transpose Compute'!B60 = "0"), "", 'Split and Transpose Compute'!B60), "")</f>
        <v>Does the contract file &gt;SAT contain a government estimate or enough details to support the complexity and/or dollar threshold of the requirement? (AFI64-102, FAR 4.803(a)(7), DoD IGCE Handbook Services Acquisition)</v>
      </c>
    </row>
    <row r="59" spans="1:2">
      <c r="A59" t="str">
        <f>IF(OR('Split and Transpose Compute'!A61 = 0, 'Split and Transpose Compute'!A61 = "0"), "", 'Split and Transpose Compute'!A61)</f>
        <v>02AB</v>
      </c>
      <c r="B59" s="3" t="str">
        <f>IFERROR(IF(OR('Split and Transpose Compute'!B61 = 0, 'Split and Transpose Compute'!B61 = "0"), "", 'Split and Transpose Compute'!B61), "")</f>
        <v>2.6 UCI If required, is an Acquisition Strategy Panel (ASP) or waiver by the ASP chairperson documented in the contract file? (DAFFARS 5307.104-92)</v>
      </c>
    </row>
    <row r="60" spans="1:2" ht="28.7">
      <c r="A60" t="str">
        <f>IF(OR('Split and Transpose Compute'!A62 = 0, 'Split and Transpose Compute'!A62 = "0"), "", 'Split and Transpose Compute'!A62)</f>
        <v>02BA</v>
      </c>
      <c r="B60" s="3" t="str">
        <f>IFERROR(IF(OR('Split and Transpose Compute'!B62 = 0, 'Split and Transpose Compute'!B62 = "0"), "", 'Split and Transpose Compute'!B62), "")</f>
        <v>2.2 UCI If no exceptions apply, was a written Acquisition Plan (AP) or written Streamlined Strategy properly coordinated and approved at the appropriate level and included in the contract file? (FAR 7.103, FAR 7.104, DFARS 207.103, DFARS 207.104, DAFFARS 5307.104-92(c), DAFFARS 5307.105)</v>
      </c>
    </row>
    <row r="61" spans="1:2">
      <c r="A61" t="str">
        <f>IF(OR('Split and Transpose Compute'!A63 = 0, 'Split and Transpose Compute'!A63 = "0"), "", 'Split and Transpose Compute'!A63)</f>
        <v>02BE</v>
      </c>
      <c r="B61" s="3" t="str">
        <f>IFERROR(IF(OR('Split and Transpose Compute'!B63 = 0, 'Split and Transpose Compute'!B63 = "0"), "", 'Split and Transpose Compute'!B63), "")</f>
        <v>2.5 UCI If a cost-reimbursement contract, was the written acquisition plan approved/signed at least one level above the contracting officer? (FAR 16.301-3(a)(2))</v>
      </c>
    </row>
    <row r="62" spans="1:2" ht="28.7">
      <c r="A62" t="str">
        <f>IF(OR('Split and Transpose Compute'!A64 = 0, 'Split and Transpose Compute'!A64 = "0"), "", 'Split and Transpose Compute'!A64)</f>
        <v>02BI</v>
      </c>
      <c r="B62" s="3" t="str">
        <f>IFERROR(IF(OR('Split and Transpose Compute'!B64 = 0, 'Split and Transpose Compute'!B64 = "0"), "", 'Split and Transpose Compute'!B64), "")</f>
        <v>When the plan proposes using other than full and open competition while awarding the contract, was the plan coordinated with the cognizant competition advocate (when competition advocate is required to sign the J&amp;A, &gt;750K)? Was coordination on the acquisition plan with the cognizant competition advocate secured before contract award on an other than full and open competition? (FAR 7.104(c), DAFFARS 5306.304(a))</v>
      </c>
    </row>
    <row r="63" spans="1:2">
      <c r="A63" t="str">
        <f>IF(OR('Split and Transpose Compute'!A65 = 0, 'Split and Transpose Compute'!A65 = "0"), "", 'Split and Transpose Compute'!A65)</f>
        <v>02BJ</v>
      </c>
      <c r="B63" s="3" t="str">
        <f>IFERROR(IF(OR('Split and Transpose Compute'!B65 = 0, 'Split and Transpose Compute'!B65 = "0"), "", 'Split and Transpose Compute'!B65), "")</f>
        <v>Was the Acquisition Plan coordinated with the small business specialist for a DoD acquisition where consolidation &gt;$2M or bundling at any value? (FAR 7.104(d), FAR 7.107)</v>
      </c>
    </row>
    <row r="64" spans="1:2">
      <c r="A64" t="str">
        <f>IF(OR('Split and Transpose Compute'!A66 = 0, 'Split and Transpose Compute'!A66 = "0"), "", 'Split and Transpose Compute'!A66)</f>
        <v>03AA</v>
      </c>
      <c r="B64" s="3" t="str">
        <f>IFERROR(IF(OR('Split and Transpose Compute'!B66 = 0, 'Split and Transpose Compute'!B66 = "0"), "", 'Split and Transpose Compute'!B66), "")</f>
        <v>27.2 UCI Federal Supply Schedule (FSS) Order: Were at least three schedule contractors considered prior to placing an order in excess of the micro-purchase threshold but not exceeding the simplified acquisition threshhold? Or was documentation of circumstances restricting consideration to fewer than three included as required? (FAR 8.405-1(c))</v>
      </c>
    </row>
    <row r="65" spans="1:2">
      <c r="A65" t="str">
        <f>IF(OR('Split and Transpose Compute'!A67 = 0, 'Split and Transpose Compute'!A67 = "0"), "", 'Split and Transpose Compute'!A67)</f>
        <v>04AJ</v>
      </c>
      <c r="B65" s="3" t="str">
        <f>IFERROR(IF(OR('Split and Transpose Compute'!B67 = 0, 'Split and Transpose Compute'!B67 = "0"), "", 'Split and Transpose Compute'!B67), "")</f>
        <v>4.3 UCI For acquisitions $8M or more, unless totally set-aside for small business, was the acquisition plan/strategy coordinated with the SB specialist?</v>
      </c>
    </row>
    <row r="66" spans="1:2" ht="28.7">
      <c r="A66" t="str">
        <f>IF(OR('Split and Transpose Compute'!A68 = 0, 'Split and Transpose Compute'!A68 = "0"), "", 'Split and Transpose Compute'!A68)</f>
        <v>05AA</v>
      </c>
      <c r="B66" s="3" t="str">
        <f>IFERROR(IF(OR('Split and Transpose Compute'!B68 = 0, 'Split and Transpose Compute'!B68 = "0"), "", 'Split and Transpose Compute'!B68), "")</f>
        <v>6.1 UCI Was synopsis of proposed contract action accomplished as required, and if not, was an exception documented in the contract file? (FAR 5.205(g), FAR 7.107-5, DFARS 205.205-70)</v>
      </c>
    </row>
    <row r="67" spans="1:2" ht="28.7">
      <c r="A67" t="str">
        <f>IF(OR('Split and Transpose Compute'!A69 = 0, 'Split and Transpose Compute'!A69 = "0"), "", 'Split and Transpose Compute'!A69)</f>
        <v>05AC</v>
      </c>
      <c r="B67" s="3" t="str">
        <f>IFERROR(IF(OR('Split and Transpose Compute'!B69 = 0, 'Split and Transpose Compute'!B69 = "0"), "", 'Split and Transpose Compute'!B69), "")</f>
        <v>5.1 UCI Was notification of consolidation or substantial bundling accomplished as required, and if not, was an exception documented in the contract file? (FAR 5.205(g), FAR 7.107-5, DFARS 205.205-70)</v>
      </c>
    </row>
    <row r="68" spans="1:2">
      <c r="A68" t="str">
        <f>IF(OR('Split and Transpose Compute'!A70 = 0, 'Split and Transpose Compute'!A70 = "0"), "", 'Split and Transpose Compute'!A70)</f>
        <v>06AB</v>
      </c>
      <c r="B68" s="3" t="str">
        <f>IFERROR(IF(OR('Split and Transpose Compute'!B70 = 0, 'Split and Transpose Compute'!B70 = "0"), "", 'Split and Transpose Compute'!B70), "")</f>
        <v>7.1 UCI If Other than Full and Open Competition, does the contract file include the appropriate justification or exception document which was approved at the appropriate level? (FAR 6.3, DFARS 206.304, DAFFARS 5306.304, DAFFARS 5308.405-6, FAR 8.405-6, FAR 11.105(a), FAR 16.505(b)(2)(ii)) (Hill PK Addendum: AFPD 64-1)</v>
      </c>
    </row>
    <row r="69" spans="1:2">
      <c r="A69" t="str">
        <f>IF(OR('Split and Transpose Compute'!A71 = 0, 'Split and Transpose Compute'!A71 = "0"), "", 'Split and Transpose Compute'!A71)</f>
        <v>06AC</v>
      </c>
      <c r="B69" s="3" t="str">
        <f>IFERROR(IF(OR('Split and Transpose Compute'!B71 = 0, 'Split and Transpose Compute'!B71 = "0"), "", 'Split and Transpose Compute'!B71), "")</f>
        <v>If Other than Full and Open Competition, does the contract file include documentation (Justification and Approval (FAR 6), Limited Sources Justification and Approval (FAR 8), single source justification or sole source justification including brand name for certain commercial items (FAR 13), or Fair Opportunity Exception (FOE) determination and approval, at the authorized appropriate level? (FAR 6.304, DAFFARS 5306.304? FAR 8.405-6(d), DAFFARS 5308.405-6, DAFFARS 5313.106-1, DAFFARS 5313.501, FAR 16.505(b)(1), DAFFARS 5316.505(b)(2))</v>
      </c>
    </row>
    <row r="70" spans="1:2" ht="28.7">
      <c r="A70" t="str">
        <f>IF(OR('Split and Transpose Compute'!A72 = 0, 'Split and Transpose Compute'!A72 = "0"), "", 'Split and Transpose Compute'!A72)</f>
        <v>06EA</v>
      </c>
      <c r="B70" s="3" t="str">
        <f>IFERROR(IF(OR('Split and Transpose Compute'!B72 = 0, 'Split and Transpose Compute'!B72 = "0"), "", 'Split and Transpose Compute'!B72), "")</f>
        <v>27.3 UCI FSS Order: Was an order exceeding the SAT placed against an FSS awarded on a competitive basis? If not, was the contract file documented appropriately? (FAR 8.405-6(c), DFARS 208.405-6, DAFFARS 5308.405-6)</v>
      </c>
    </row>
    <row r="71" spans="1:2">
      <c r="A71" t="str">
        <f>IF(OR('Split and Transpose Compute'!A73 = 0, 'Split and Transpose Compute'!A73 = "0"), "", 'Split and Transpose Compute'!A73)</f>
        <v>08BA</v>
      </c>
      <c r="B71" s="3" t="str">
        <f>IFERROR(IF(OR('Split and Transpose Compute'!B73 = 0, 'Split and Transpose Compute'!B73 = "0"), "", 'Split and Transpose Compute'!B73), "")</f>
        <v>8.3 UCI Were applicable approvals or Determinations and Findings (D&amp;F’s) approved at the appropriate level and included in the contract file for Consolidation, Bundling, or Substantial Bundling? (FAR 7.107, DAFFARS 5307.107-2, DAFFARS 5307.107-3)</v>
      </c>
    </row>
    <row r="72" spans="1:2" ht="57.35">
      <c r="A72" t="str">
        <f>IF(OR('Split and Transpose Compute'!A74 = 0, 'Split and Transpose Compute'!A74 = "0"), "", 'Split and Transpose Compute'!A74)</f>
        <v>08GA</v>
      </c>
      <c r="B72" s="3" t="str">
        <f>IFERROR(IF(OR('Split and Transpose Compute'!B74 = 0, 'Split and Transpose Compute'!B74 = "0"), "", 'Split and Transpose Compute'!B74), "")</f>
        <v>8.11 UCI Were applicable approvals or Determinations and Findings (D&amp;F’s) approved at the appropriate level and included in the contract file for Multi-Year? For services see DFARS 217.171, DAFFARS 5317.171. For supplies see DFARS 217.172 and DAFFARS 5317.172? (FAR 17.105-1, DAFFARS 5317.105-1) (Hill PK Addendum: authority has been delegated to SCO as per MP5301.601(a)(i))</v>
      </c>
    </row>
    <row r="73" spans="1:2">
      <c r="A73" t="str">
        <f>IF(OR('Split and Transpose Compute'!A75 = 0, 'Split and Transpose Compute'!A75 = "0"), "", 'Split and Transpose Compute'!A75)</f>
        <v>08HB</v>
      </c>
      <c r="B73" s="3" t="str">
        <f>IFERROR(IF(OR('Split and Transpose Compute'!B75 = 0, 'Split and Transpose Compute'!B75 = "0"), "", 'Split and Transpose Compute'!B75), "")</f>
        <v>8.12 UCI Were applicable approvals or Determinations and Findings (D&amp;F’s) approved at the appropriate level and included in the contract file for Options – Quantity/Term? (FAR 17.205, DAFFARS 5317.205) (Hill PK Addendum: FAR 1.702(b))</v>
      </c>
    </row>
    <row r="74" spans="1:2">
      <c r="A74" t="str">
        <f>IF(OR('Split and Transpose Compute'!A76 = 0, 'Split and Transpose Compute'!A76 = "0"), "", 'Split and Transpose Compute'!A76)</f>
        <v>08IB</v>
      </c>
      <c r="B74" s="3" t="str">
        <f>IFERROR(IF(OR('Split and Transpose Compute'!B76 = 0, 'Split and Transpose Compute'!B76 = "0"), "", 'Split and Transpose Compute'!B76), "")</f>
        <v>8.13 UCI Were applicable approvals or Determinations and Findings (D&amp;F’s) approved at the appropriate level and included in the contract file for Options – Exercise? (FAR 17.207, DFARS 217.207(c), DAFFARS 5317.207(c)) (Hill PK Addendum: (c ) and (f), and IAW DFARS 217.207 Items considered should be (1) funds are available; (2) the requirement covered by the option fulfills an existing government need; (3) the exercise of the option is the most advantageous method of fulfilling the government's need, price and other factors considered; and (4) the option was synopsized in accordance with Part 5 unless exempted by 5.202(a)(11) or other appropriate exemption in 5.202, (5) The contractor is not listed in the SAM Exclusions in accordance with FAR PART 9.405-1. (6) The contractor's past performance evaluations on other contract actions have been considered; (7) The contractor's performance on this contract has been acceptable, e.g., received satisfactory ratings and (8) The contractor's record in the System for Award Management database is active and the contractor's Data Universal Numbering System (DUNS) number, Commercial and Government Entity (CAGE) code, name, physical address are accurately reflected in the contract document?)</v>
      </c>
    </row>
    <row r="75" spans="1:2">
      <c r="A75" t="str">
        <f>IF(OR('Split and Transpose Compute'!A77 = 0, 'Split and Transpose Compute'!A77 = "0"), "", 'Split and Transpose Compute'!A77)</f>
        <v>08JA</v>
      </c>
      <c r="B75" s="3" t="str">
        <f>IFERROR(IF(OR('Split and Transpose Compute'!B77 = 0, 'Split and Transpose Compute'!B77 = "0"), "", 'Split and Transpose Compute'!B77), "")</f>
        <v>8.14 UCI Were applicable approvals or Determinations and Findings (D&amp;F’s) approved at the appropriate level and included in the contract file for Berry Amendment DNAD? (DFARS 225.7002-2(b), DAFFARS 5325.7002-2(b)(1)(iv))</v>
      </c>
    </row>
    <row r="76" spans="1:2">
      <c r="A76" t="str">
        <f>IF(OR('Split and Transpose Compute'!A78 = 0, 'Split and Transpose Compute'!A78 = "0"), "", 'Split and Transpose Compute'!A78)</f>
        <v>08KD</v>
      </c>
      <c r="B76" s="3" t="str">
        <f>IFERROR(IF(OR('Split and Transpose Compute'!B78 = 0, 'Split and Transpose Compute'!B78 = "0"), "", 'Split and Transpose Compute'!B78), "")</f>
        <v>30.1 UCI Were payment and performance bond requirements included in the solicitation and was adequate security obtained for acquisitions &gt;$35K? If not, was documentation present IAW FAR 28.102-1? (FAR 28.102, FAR 28.201)</v>
      </c>
    </row>
    <row r="77" spans="1:2">
      <c r="A77" t="str">
        <f>IF(OR('Split and Transpose Compute'!A79 = 0, 'Split and Transpose Compute'!A79 = "0"), "", 'Split and Transpose Compute'!A79)</f>
        <v>08KE</v>
      </c>
      <c r="B77" s="3" t="str">
        <f>IFERROR(IF(OR('Split and Transpose Compute'!B79 = 0, 'Split and Transpose Compute'!B79 = "0"), "", 'Split and Transpose Compute'!B79), "")</f>
        <v>31.2 UCI Was approval from the head of the agency received for any construction contract awarded to a firm (or its subsidiaries or affiliates) that designed the project? (FAR 36.209, DAFFARS 5336.209)</v>
      </c>
    </row>
    <row r="78" spans="1:2" ht="28.7">
      <c r="A78" t="str">
        <f>IF(OR('Split and Transpose Compute'!A80 = 0, 'Split and Transpose Compute'!A80 = "0"), "", 'Split and Transpose Compute'!A80)</f>
        <v>08KF</v>
      </c>
      <c r="B78" s="3" t="str">
        <f>IFERROR(IF(OR('Split and Transpose Compute'!B80 = 0, 'Split and Transpose Compute'!B80 = "0"), "", 'Split and Transpose Compute'!B80), "")</f>
        <v>31.3 UCI Did the evaluation board prepare a selection report and recommend, in order of preference, at least three firms that were considered to be the most highly qualified? (FAR 36.602-3(d), DAFFARS 5336.602-3)</v>
      </c>
    </row>
    <row r="79" spans="1:2" ht="28.7">
      <c r="A79" t="str">
        <f>IF(OR('Split and Transpose Compute'!A81 = 0, 'Split and Transpose Compute'!A81 = "0"), "", 'Split and Transpose Compute'!A81)</f>
        <v>08NA</v>
      </c>
      <c r="B79" s="3" t="str">
        <f>IFERROR(IF(OR('Split and Transpose Compute'!B81 = 0, 'Split and Transpose Compute'!B81 = "0"), "", 'Split and Transpose Compute'!B81), "")</f>
        <v>2.10 UCI If services above the SAT, is the acquisition performance based IAW AFI 63-138, or approved to be otherwise by the Services Designated Official (SDO)? (FAR 37.6, DAFFARS 5337.170-2, DAFI 63-138)</v>
      </c>
    </row>
    <row r="80" spans="1:2">
      <c r="A80" t="str">
        <f>IF(OR('Split and Transpose Compute'!A82 = 0, 'Split and Transpose Compute'!A82 = "0"), "", 'Split and Transpose Compute'!A82)</f>
        <v>08RI</v>
      </c>
      <c r="B80" s="3" t="str">
        <f>IFERROR(IF(OR('Split and Transpose Compute'!B82 = 0, 'Split and Transpose Compute'!B82 = "0"), "", 'Split and Transpose Compute'!B82), "")</f>
        <v>8.7 UCI Were applicable approvals or Determinations and Findings (D&amp;F’s) approved at the appropriate level and included in the contract file for Commercial Item Determination (&gt;SAT) (DFARS 212.102) (Hill PK Addendum: FAR 12.102, DFARS PGI 212.102. Can be done as a D&amp;F or addressed in the acquisition plan or documented in the market research with proper elements addressed.)</v>
      </c>
    </row>
    <row r="81" spans="1:2" ht="28.7">
      <c r="A81" t="str">
        <f>IF(OR('Split and Transpose Compute'!A83 = 0, 'Split and Transpose Compute'!A83 = "0"), "", 'Split and Transpose Compute'!A83)</f>
        <v>12LD</v>
      </c>
      <c r="B81" s="3" t="str">
        <f>IFERROR(IF(OR('Split and Transpose Compute'!B83 = 0, 'Split and Transpose Compute'!B83 = "0"), "", 'Split and Transpose Compute'!B83), "")</f>
        <v>9.5 UCI Except for supplies or services exempted by DoDI 5000.79, did the Contracting Officer incorporate the provision at DFARS 252.204-7024, Notice on the Use of the Supplier Performance Risk System, in solicitations for supplies and services, including solicitations using FAR part 12 procedures for the acquisition of commercial products and commercial services? (DFARS 204.7604, DFARS 252.204-7024, DoDI 5000.79)</v>
      </c>
    </row>
    <row r="82" spans="1:2" ht="28.7">
      <c r="A82" t="str">
        <f>IF(OR('Split and Transpose Compute'!A84 = 0, 'Split and Transpose Compute'!A84 = "0"), "", 'Split and Transpose Compute'!A84)</f>
        <v>12OC</v>
      </c>
      <c r="B82" s="3" t="str">
        <f>IFERROR(IF(OR('Split and Transpose Compute'!B84 = 0, 'Split and Transpose Compute'!B84 = "0"), "", 'Split and Transpose Compute'!B84), "")</f>
        <v>9.11 UCI Did the CO consider and specify in the solicitation the type and format of cost or pricing data that is required? Major considerations: competitive vs. sole source, dollar value of effort, possible TINA exceptions, preaward and postaward access to offeror's records? (FAR 15.403-5)</v>
      </c>
    </row>
    <row r="83" spans="1:2">
      <c r="A83" t="str">
        <f>IF(OR('Split and Transpose Compute'!A85 = 0, 'Split and Transpose Compute'!A85 = "0"), "", 'Split and Transpose Compute'!A85)</f>
        <v>32AA</v>
      </c>
      <c r="B83" s="3" t="str">
        <f>IFERROR(IF(OR('Split and Transpose Compute'!B85 = 0, 'Split and Transpose Compute'!B85 = "0"), "", 'Split and Transpose Compute'!B85), "")</f>
        <v>12.1 UCI Does the file include documentation supporting a determination of responsibility or nonresponsibility, including compliance with Limitations on Subcontracting (if applicable) and queries of all required systems (e.g., SAM (if no exception applies), FAPIIS (if &gt;SAT), and SPRS? (FAR 4.1102 - (SAM), FAR 9.103, FAR 9.104-1, FAR 9.105-2, FAR 9.405(e)(1), FAR 9.104-6 - (FAPIIS), DFARS 204.7602, DFARS 209.104-1, DAFFARS 5309.104-1)</v>
      </c>
    </row>
    <row r="84" spans="1:2" ht="28.7">
      <c r="A84" t="str">
        <f>IF(OR('Split and Transpose Compute'!A86 = 0, 'Split and Transpose Compute'!A86 = "0"), "", 'Split and Transpose Compute'!A86)</f>
        <v>33AA</v>
      </c>
      <c r="B84" s="3" t="str">
        <f>IFERROR(IF(OR('Split and Transpose Compute'!B86 = 0, 'Split and Transpose Compute'!B86 = "0"), "", 'Split and Transpose Compute'!B86), "")</f>
        <v>14.1 UCI Is the Undefinitized Contract Action (UCA) approval document signed at the appropriate level, and does it fully explain the need to begin performance before definitization, including the adverse impact on agency requirements resulting from delays in beginning performance? (DFARS 217.7404-1, DAFFARS 5317.7404-1)</v>
      </c>
    </row>
    <row r="85" spans="1:2" ht="28.7">
      <c r="A85" t="str">
        <f>IF(OR('Split and Transpose Compute'!A87 = 0, 'Split and Transpose Compute'!A87 = "0"), "", 'Split and Transpose Compute'!A87)</f>
        <v>48AA</v>
      </c>
      <c r="B85" s="3" t="str">
        <f>IFERROR(IF(OR('Split and Transpose Compute'!B87 = 0, 'Split and Transpose Compute'!B87 = "0"), "", 'Split and Transpose Compute'!B87), "")</f>
        <v>16.4 UCI**When certified cost or pricing data is required and none of the exceptions of FAR 15.403-1(b) apply, did the CO obtain a properly executed Certificate of Current Cost or Pricing Data? (FAR 15.403-4, FAR 15.403-1(b), FAR 15.406-2)</v>
      </c>
    </row>
    <row r="86" spans="1:2" ht="28.7">
      <c r="A86" t="str">
        <f>IF(OR('Split and Transpose Compute'!A88 = 0, 'Split and Transpose Compute'!A88 = "0"), "", 'Split and Transpose Compute'!A88)</f>
        <v>50CA</v>
      </c>
      <c r="B86" s="3" t="str">
        <f>IFERROR(IF(OR('Split and Transpose Compute'!B88 = 0, 'Split and Transpose Compute'!B88 = "0"), "", 'Split and Transpose Compute'!B88), "")</f>
        <v>Did the contracting officer provide the basis and determine the price is fair and reasonable (even after obtaining additional data from sources other than the offeror) and request the offeror to submit data other than Certified Cost or Pricing Data? (FAR 15.403-3(c)(1), DFARS 215.403-1(c)(3), DFARS PGI 215.403-3, DAFFARS 5315.403-3, DAFFARS MP 5301.601(a)(i))</v>
      </c>
    </row>
    <row r="87" spans="1:2">
      <c r="A87" t="str">
        <f>IF(OR('Split and Transpose Compute'!A89 = 0, 'Split and Transpose Compute'!A89 = "0"), "", 'Split and Transpose Compute'!A89)</f>
        <v>50CD</v>
      </c>
      <c r="B87" s="3" t="str">
        <f>IFERROR(IF(OR('Split and Transpose Compute'!B89 = 0, 'Split and Transpose Compute'!B89 = "0"), "", 'Split and Transpose Compute'!B89), "")</f>
        <v>16.3 UCI If using commercial or simplified acquisition procedures, does the contract file document specific steps taken to ensure a fair and reasonable price was determined for the acquisition? (FAR 12.209, FAR 13.106-3, FAR 14.408-2, FAR 15.403-1(c)(3), FAR 15.406-3, DFARS 212.209, DFARS 215.403-1(c)(3), DAFFARS 5313.106-3)(Hill PK Addendum: This includes sealed bidding)</v>
      </c>
    </row>
    <row r="88" spans="1:2">
      <c r="A88" t="str">
        <f>IF(OR('Split and Transpose Compute'!A90 = 0, 'Split and Transpose Compute'!A90 = "0"), "", 'Split and Transpose Compute'!A90)</f>
        <v>50DB</v>
      </c>
      <c r="B88" s="3" t="str">
        <f>IFERROR(IF(OR('Split and Transpose Compute'!B90 = 0, 'Split and Transpose Compute'!B90 = "0"), "", 'Split and Transpose Compute'!B90), "")</f>
        <v>16.6 UCI If certified cost or pricing data was not required and acquisition exceeds the TINA threshold, did the CO obtain and utilize data other than certified cost or pricing data as necessary (e.g., price analysis and/or cost analysis) to establish a fair and reasonable price?(FAR 15.402, FAR 15.403-1, FAR 15.403-3, FAR 15.404-1, DFARS 215.402, DFARS 215.403-1(c), DFARS PGI 215.403-1, DFARS PGI 215.403-3, DFARS PGI 215.404-1)</v>
      </c>
    </row>
    <row r="89" spans="1:2">
      <c r="A89" t="str">
        <f>IF(OR('Split and Transpose Compute'!A91 = 0, 'Split and Transpose Compute'!A91 = "0"), "", 'Split and Transpose Compute'!A91)</f>
        <v>50EG</v>
      </c>
      <c r="B89" s="3" t="str">
        <f>IFERROR(IF(OR('Split and Transpose Compute'!B91 = 0, 'Split and Transpose Compute'!B91 = "0"), "", 'Split and Transpose Compute'!B91), "")</f>
        <v>For instances when pricing office assistance not used for an acquisition above the required thresholds in DAFFARS 5315.404-1-90(a), does the file include the waiver from the pricing chief? (DAFFARS MP 5315.404-1-90(c))</v>
      </c>
    </row>
    <row r="90" spans="1:2">
      <c r="A90" t="str">
        <f>IF(OR('Split and Transpose Compute'!A92 = 0, 'Split and Transpose Compute'!A92 = "0"), "", 'Split and Transpose Compute'!A92)</f>
        <v>50EM</v>
      </c>
      <c r="B90" s="3" t="str">
        <f>IFERROR(IF(OR('Split and Transpose Compute'!B92 = 0, 'Split and Transpose Compute'!B92 = "0"), "", 'Split and Transpose Compute'!B92), "")</f>
        <v>16.7 UCI If certified cost or pricing data was not required and acquisition exceeds the TINA threshold, did the CO document the exception used and the basis for not requiring certified cost or pricing data? (FAR 15.403-1, FAR 15.403-2, FAR 15.406-3(a)(5), DFARS 215.403-1, DAFFARS 5315.403-1)</v>
      </c>
    </row>
    <row r="91" spans="1:2">
      <c r="A91" t="str">
        <f>IF(OR('Split and Transpose Compute'!A93 = 0, 'Split and Transpose Compute'!A93 = "0"), "", 'Split and Transpose Compute'!A93)</f>
        <v>50FA</v>
      </c>
      <c r="B91" s="3" t="str">
        <f>IFERROR(IF(OR('Split and Transpose Compute'!B93 = 0, 'Split and Transpose Compute'!B93 = "0"), "", 'Split and Transpose Compute'!B93), "")</f>
        <v>Did the CO Determination of Fair and Reasonable for the FSS order comply with the requirements of DoD Class Deviation 2014-O0011 Determination of Fair and Reasonable Prices When Using Federal Supply Schedules? (DFARS 208.404)</v>
      </c>
    </row>
    <row r="92" spans="1:2">
      <c r="A92" t="str">
        <f>IF(OR('Split and Transpose Compute'!A94 = 0, 'Split and Transpose Compute'!A94 = "0"), "", 'Split and Transpose Compute'!A94)</f>
        <v>50FB</v>
      </c>
      <c r="B92" s="3" t="str">
        <f>IFERROR(IF(OR('Split and Transpose Compute'!B94 = 0, 'Split and Transpose Compute'!B94 = "0"), "", 'Split and Transpose Compute'!B94), "")</f>
        <v>Does the file contain evidence that a price reduction(s) was sought from the schedule contractors when the FSS order exceeds the SAT? (FAR 8.405-4)</v>
      </c>
    </row>
    <row r="93" spans="1:2">
      <c r="A93" t="str">
        <f>IF(OR('Split and Transpose Compute'!A95 = 0, 'Split and Transpose Compute'!A95 = "0"), "", 'Split and Transpose Compute'!A95)</f>
        <v>50FC</v>
      </c>
      <c r="B93" s="3" t="str">
        <f>IFERROR(IF(OR('Split and Transpose Compute'!B95 = 0, 'Split and Transpose Compute'!B95 = "0"), "", 'Split and Transpose Compute'!B95), "")</f>
        <v>When award on a multiple award competition was made to other than the low offer does the file contain a best value determination? (FAR 8.405-2(d))</v>
      </c>
    </row>
    <row r="94" spans="1:2">
      <c r="A94" t="str">
        <f>IF(OR('Split and Transpose Compute'!A96 = 0, 'Split and Transpose Compute'!A96 = "0"), "", 'Split and Transpose Compute'!A96)</f>
        <v>50FD</v>
      </c>
      <c r="B94" s="3" t="str">
        <f>IFERROR(IF(OR('Split and Transpose Compute'!B96 = 0, 'Split and Transpose Compute'!B96 = "0"), "", 'Split and Transpose Compute'!B96), "")</f>
        <v>Have all memoranda been signed/dated by the Contracting Officer? (FAR and SUPPLEMENTS).</v>
      </c>
    </row>
    <row r="95" spans="1:2">
      <c r="A95" t="str">
        <f>IF(OR('Split and Transpose Compute'!A97 = 0, 'Split and Transpose Compute'!A97 = "0"), "", 'Split and Transpose Compute'!A97)</f>
        <v>55AAA</v>
      </c>
      <c r="B95" s="3" t="str">
        <f>IFERROR(IF(OR('Split and Transpose Compute'!B97 = 0, 'Split and Transpose Compute'!B97 = "0"), "", 'Split and Transpose Compute'!B97), "")</f>
        <v>20.2 UCI Were the Source Selection Plan and Source Selection Decision Document approved at the appropriate level? (DFARS 215.303(b)(2), DoD SS Procedures, Chpt 2, 3 &amp; 4, DAFFARS MP5315.3, Chpt 4)</v>
      </c>
    </row>
    <row r="96" spans="1:2">
      <c r="A96" t="str">
        <f>IF(OR('Split and Transpose Compute'!A98 = 0, 'Split and Transpose Compute'!A98 = "0"), "", 'Split and Transpose Compute'!A98)</f>
        <v>55AAB</v>
      </c>
      <c r="B96" s="3" t="str">
        <f>IFERROR(IF(OR('Split and Transpose Compute'!B98 = 0, 'Split and Transpose Compute'!B98 = "0"), "", 'Split and Transpose Compute'!B98), "")</f>
        <v>Did the SSP include the Acquisition Strategy - (a summary of the planned acquisition approach to include a description of how the specific acquisition being competed fits into the entire program)? (DoD Source Selection Procedures, 2.2.2)</v>
      </c>
    </row>
    <row r="97" spans="1:2" ht="43">
      <c r="A97" t="str">
        <f>IF(OR('Split and Transpose Compute'!A99 = 0, 'Split and Transpose Compute'!A99 = "0"), "", 'Split and Transpose Compute'!A99)</f>
        <v>66AA</v>
      </c>
      <c r="B97" s="3" t="str">
        <f>IFERROR(IF(OR('Split and Transpose Compute'!B99 = 0, 'Split and Transpose Compute'!B99 = "0"), "", 'Split and Transpose Compute'!B99), "")</f>
        <v>24.2 UCI If &gt;$7.5M, was announcement of contract award executed via 1279 Report as required? (DFARS 205.303, DAFFARS 5305.303)</v>
      </c>
    </row>
    <row r="98" spans="1:2">
      <c r="A98" t="str">
        <f>IF(OR('Split and Transpose Compute'!A100 = 0, 'Split and Transpose Compute'!A100 = "0"), "", 'Split and Transpose Compute'!A100)</f>
        <v>71AE</v>
      </c>
      <c r="B98" s="3" t="str">
        <f>IFERROR(IF(OR('Split and Transpose Compute'!B100 = 0, 'Split and Transpose Compute'!B100 = "0"), "", 'Split and Transpose Compute'!B100), "")</f>
        <v>30.6 UCI  Was final inspection and acceptance of the construction made by the Government on a fixed-price construction contract over the SAT? (FAR 46.312, FAR 52.232-26, FAR 52.232-27, FAR 52.246-12)</v>
      </c>
    </row>
    <row r="99" spans="1:2">
      <c r="A99" t="str">
        <f>IF(OR('Split and Transpose Compute'!A101 = 0, 'Split and Transpose Compute'!A101 = "0"), "", 'Split and Transpose Compute'!A101)</f>
        <v>99AG</v>
      </c>
      <c r="B99" s="3" t="str">
        <f>IFERROR(IF(OR('Split and Transpose Compute'!B101 = 0, 'Split and Transpose Compute'!B101 = "0"), "", 'Split and Transpose Compute'!B101), "")</f>
        <v>13.2 UCI For contractors required to implement NIST SP 800-171 in accordance with the clause at 252.204-7012, is there documented verification prior to award of a contract, task order, or delivery order, except for those that are solely for the acquisition of COTS items, and prior to exercising an option period or extending the period of performance on a contract, task order, or delivery order, except for those that are solely for the acquisition of COTS items, that the summary level score of a current NIST SP 800-171 DoD Assessment is posted in Supplier Performance Risk System (SPRS)? (DFARS 204.7303(b), DFARS 204.7304(c) and (e), DFARS 252.204-7012, DFARS 252.204-7020)</v>
      </c>
    </row>
    <row r="100" spans="1:2">
      <c r="A100" t="str">
        <f>IF(OR('Split and Transpose Compute'!A102 = 0, 'Split and Transpose Compute'!A102 = "0"), "", 'Split and Transpose Compute'!A102)</f>
        <v>01AO</v>
      </c>
      <c r="B100" s="3" t="str">
        <f>IFERROR(IF(OR('Split and Transpose Compute'!B102 = 0, 'Split and Transpose Compute'!B102 = "0"), "", 'Split and Transpose Compute'!B102), "")</f>
        <v>Does the contract file &gt;SAT contain a government estimate or enough details to support the complexity and/or dollar threshold of the requirement? (AFI64-102, FAR 4.803(a)(7), DoD IGCE Handbook Services Acquisition)</v>
      </c>
    </row>
    <row r="101" spans="1:2">
      <c r="A101" t="str">
        <f>IF(OR('Split and Transpose Compute'!A103 = 0, 'Split and Transpose Compute'!A103 = "0"), "", 'Split and Transpose Compute'!A103)</f>
        <v>02AB</v>
      </c>
      <c r="B101" s="3" t="str">
        <f>IFERROR(IF(OR('Split and Transpose Compute'!B103 = 0, 'Split and Transpose Compute'!B103 = "0"), "", 'Split and Transpose Compute'!B103), "")</f>
        <v>2.6 UCI If required, is an Acquisition Strategy Panel (ASP) or waiver by the ASP chairperson documented in the contract file? (DAFFARS 5307.104-92)</v>
      </c>
    </row>
    <row r="102" spans="1:2" ht="28.7">
      <c r="A102" t="str">
        <f>IF(OR('Split and Transpose Compute'!A104 = 0, 'Split and Transpose Compute'!A104 = "0"), "", 'Split and Transpose Compute'!A104)</f>
        <v>02BA</v>
      </c>
      <c r="B102" s="3" t="str">
        <f>IFERROR(IF(OR('Split and Transpose Compute'!B104 = 0, 'Split and Transpose Compute'!B104 = "0"), "", 'Split and Transpose Compute'!B104), "")</f>
        <v>2.2 UCI If no exceptions apply, was a written Acquisition Plan (AP) or written Streamlined Strategy properly coordinated and approved at the appropriate level and included in the contract file? (FAR 7.103, FAR 7.104, DFARS 207.103, DFARS 207.104, DAFFARS 5307.104-92(c), DAFFARS 5307.105)</v>
      </c>
    </row>
    <row r="103" spans="1:2">
      <c r="A103" t="str">
        <f>IF(OR('Split and Transpose Compute'!A105 = 0, 'Split and Transpose Compute'!A105 = "0"), "", 'Split and Transpose Compute'!A105)</f>
        <v>02BE</v>
      </c>
      <c r="B103" s="3" t="str">
        <f>IFERROR(IF(OR('Split and Transpose Compute'!B105 = 0, 'Split and Transpose Compute'!B105 = "0"), "", 'Split and Transpose Compute'!B105), "")</f>
        <v>2.5 UCI If a cost-reimbursement contract, was the written acquisition plan approved/signed at least one level above the contracting officer? (FAR 16.301-3(a)(2))</v>
      </c>
    </row>
    <row r="104" spans="1:2" ht="28.7">
      <c r="A104" t="str">
        <f>IF(OR('Split and Transpose Compute'!A106 = 0, 'Split and Transpose Compute'!A106 = "0"), "", 'Split and Transpose Compute'!A106)</f>
        <v>02BI</v>
      </c>
      <c r="B104" s="3" t="str">
        <f>IFERROR(IF(OR('Split and Transpose Compute'!B106 = 0, 'Split and Transpose Compute'!B106 = "0"), "", 'Split and Transpose Compute'!B106), "")</f>
        <v>When the plan proposes using other than full and open competition while awarding the contract, was the plan coordinated with the cognizant competition advocate (when competition advocate is required to sign the J&amp;A, &gt;750K)? Was coordination on the acquisition plan with the cognizant competition advocate secured before contract award on an other than full and open competition? (FAR 7.104(c), DAFFARS 5306.304(a))</v>
      </c>
    </row>
    <row r="105" spans="1:2">
      <c r="A105" t="str">
        <f>IF(OR('Split and Transpose Compute'!A107 = 0, 'Split and Transpose Compute'!A107 = "0"), "", 'Split and Transpose Compute'!A107)</f>
        <v>02BJ</v>
      </c>
      <c r="B105" s="3" t="str">
        <f>IFERROR(IF(OR('Split and Transpose Compute'!B107 = 0, 'Split and Transpose Compute'!B107 = "0"), "", 'Split and Transpose Compute'!B107), "")</f>
        <v>Was the Acquisition Plan coordinated with the small business specialist for a DoD acquisition where consolidation &gt;$2M or bundling at any value? (FAR 7.104(d), FAR 7.107)</v>
      </c>
    </row>
    <row r="106" spans="1:2">
      <c r="A106" t="str">
        <f>IF(OR('Split and Transpose Compute'!A108 = 0, 'Split and Transpose Compute'!A108 = "0"), "", 'Split and Transpose Compute'!A108)</f>
        <v>03AA</v>
      </c>
      <c r="B106" s="3" t="str">
        <f>IFERROR(IF(OR('Split and Transpose Compute'!B108 = 0, 'Split and Transpose Compute'!B108 = "0"), "", 'Split and Transpose Compute'!B108), "")</f>
        <v>27.2 UCI Federal Supply Schedule (FSS) Order: Were at least three schedule contractors considered prior to placing an order in excess of the micro-purchase threshold but not exceeding the simplified acquisition threshhold? Or was documentation of circumstances restricting consideration to fewer than three included as required? (FAR 8.405-1(c))</v>
      </c>
    </row>
    <row r="107" spans="1:2">
      <c r="A107" t="str">
        <f>IF(OR('Split and Transpose Compute'!A109 = 0, 'Split and Transpose Compute'!A109 = "0"), "", 'Split and Transpose Compute'!A109)</f>
        <v>04AJ</v>
      </c>
      <c r="B107" s="3" t="str">
        <f>IFERROR(IF(OR('Split and Transpose Compute'!B109 = 0, 'Split and Transpose Compute'!B109 = "0"), "", 'Split and Transpose Compute'!B109), "")</f>
        <v>4.3 UCI For acquisitions $8M or more, unless totally set-aside for small business, was the acquisition plan/strategy coordinated with the SB specialist?</v>
      </c>
    </row>
    <row r="108" spans="1:2" ht="28.7">
      <c r="A108" t="str">
        <f>IF(OR('Split and Transpose Compute'!A110 = 0, 'Split and Transpose Compute'!A110 = "0"), "", 'Split and Transpose Compute'!A110)</f>
        <v>05AA</v>
      </c>
      <c r="B108" s="3" t="str">
        <f>IFERROR(IF(OR('Split and Transpose Compute'!B110 = 0, 'Split and Transpose Compute'!B110 = "0"), "", 'Split and Transpose Compute'!B110), "")</f>
        <v>6.1 UCI Was synopsis of proposed contract action accomplished as required, and if not, was an exception documented in the contract file? (FAR 5.205(g), FAR 7.107-5, DFARS 205.205-70)</v>
      </c>
    </row>
    <row r="109" spans="1:2" ht="28.7">
      <c r="A109" t="str">
        <f>IF(OR('Split and Transpose Compute'!A111 = 0, 'Split and Transpose Compute'!A111 = "0"), "", 'Split and Transpose Compute'!A111)</f>
        <v>05AC</v>
      </c>
      <c r="B109" s="3" t="str">
        <f>IFERROR(IF(OR('Split and Transpose Compute'!B111 = 0, 'Split and Transpose Compute'!B111 = "0"), "", 'Split and Transpose Compute'!B111), "")</f>
        <v>5.1 UCI Was notification of consolidation or substantial bundling accomplished as required, and if not, was an exception documented in the contract file? (FAR 5.205(g), FAR 7.107-5, DFARS 205.205-70)</v>
      </c>
    </row>
    <row r="110" spans="1:2">
      <c r="A110" t="str">
        <f>IF(OR('Split and Transpose Compute'!A112 = 0, 'Split and Transpose Compute'!A112 = "0"), "", 'Split and Transpose Compute'!A112)</f>
        <v>06AB</v>
      </c>
      <c r="B110" s="3" t="str">
        <f>IFERROR(IF(OR('Split and Transpose Compute'!B112 = 0, 'Split and Transpose Compute'!B112 = "0"), "", 'Split and Transpose Compute'!B112), "")</f>
        <v>7.1 UCI If Other than Full and Open Competition, does the contract file include the appropriate justification or exception document which was approved at the appropriate level? (FAR 6.3, DFARS 206.304, DAFFARS 5306.304, DAFFARS 5308.405-6, FAR 8.405-6, FAR 11.105(a), FAR 16.505(b)(2)(ii)) (Hill PK Addendum: AFPD 64-1)</v>
      </c>
    </row>
    <row r="111" spans="1:2">
      <c r="A111" t="str">
        <f>IF(OR('Split and Transpose Compute'!A113 = 0, 'Split and Transpose Compute'!A113 = "0"), "", 'Split and Transpose Compute'!A113)</f>
        <v>06AC</v>
      </c>
      <c r="B111" s="3" t="str">
        <f>IFERROR(IF(OR('Split and Transpose Compute'!B113 = 0, 'Split and Transpose Compute'!B113 = "0"), "", 'Split and Transpose Compute'!B113), "")</f>
        <v>If Other than Full and Open Competition, does the contract file include documentation (Justification and Approval (FAR 6), Limited Sources Justification and Approval (FAR 8), single source justification or sole source justification including brand name for certain commercial items (FAR 13), or Fair Opportunity Exception (FOE) determination and approval, at the authorized appropriate level? (FAR 6.304, DAFFARS 5306.304? FAR 8.405-6(d), DAFFARS 5308.405-6, DAFFARS 5313.106-1, DAFFARS 5313.501, FAR 16.505(b)(1), DAFFARS 5316.505(b)(2))</v>
      </c>
    </row>
    <row r="112" spans="1:2" ht="28.7">
      <c r="A112" t="str">
        <f>IF(OR('Split and Transpose Compute'!A114 = 0, 'Split and Transpose Compute'!A114 = "0"), "", 'Split and Transpose Compute'!A114)</f>
        <v>06EA</v>
      </c>
      <c r="B112" s="3" t="str">
        <f>IFERROR(IF(OR('Split and Transpose Compute'!B114 = 0, 'Split and Transpose Compute'!B114 = "0"), "", 'Split and Transpose Compute'!B114), "")</f>
        <v>27.3 UCI FSS Order: Was an order exceeding the SAT placed against an FSS awarded on a competitive basis? If not, was the contract file documented appropriately? (FAR 8.405-6(c), DFARS 208.405-6, DAFFARS 5308.405-6)</v>
      </c>
    </row>
    <row r="113" spans="1:2">
      <c r="A113" t="str">
        <f>IF(OR('Split and Transpose Compute'!A115 = 0, 'Split and Transpose Compute'!A115 = "0"), "", 'Split and Transpose Compute'!A115)</f>
        <v>08BA</v>
      </c>
      <c r="B113" s="3" t="str">
        <f>IFERROR(IF(OR('Split and Transpose Compute'!B115 = 0, 'Split and Transpose Compute'!B115 = "0"), "", 'Split and Transpose Compute'!B115), "")</f>
        <v>8.3 UCI Were applicable approvals or Determinations and Findings (D&amp;F’s) approved at the appropriate level and included in the contract file for Consolidation, Bundling, or Substantial Bundling? (FAR 7.107, DAFFARS 5307.107-2, DAFFARS 5307.107-3)</v>
      </c>
    </row>
    <row r="114" spans="1:2" ht="57.35">
      <c r="A114" t="str">
        <f>IF(OR('Split and Transpose Compute'!A116 = 0, 'Split and Transpose Compute'!A116 = "0"), "", 'Split and Transpose Compute'!A116)</f>
        <v>08GA</v>
      </c>
      <c r="B114" s="3" t="str">
        <f>IFERROR(IF(OR('Split and Transpose Compute'!B116 = 0, 'Split and Transpose Compute'!B116 = "0"), "", 'Split and Transpose Compute'!B116), "")</f>
        <v>8.11 UCI Were applicable approvals or Determinations and Findings (D&amp;F’s) approved at the appropriate level and included in the contract file for Multi-Year? For services see DFARS 217.171, DAFFARS 5317.171. For supplies see DFARS 217.172 and DAFFARS 5317.172? (FAR 17.105-1, DAFFARS 5317.105-1) (Hill PK Addendum: authority has been delegated to SCO as per MP5301.601(a)(i))</v>
      </c>
    </row>
    <row r="115" spans="1:2">
      <c r="A115" t="str">
        <f>IF(OR('Split and Transpose Compute'!A117 = 0, 'Split and Transpose Compute'!A117 = "0"), "", 'Split and Transpose Compute'!A117)</f>
        <v>08HB</v>
      </c>
      <c r="B115" s="3" t="str">
        <f>IFERROR(IF(OR('Split and Transpose Compute'!B117 = 0, 'Split and Transpose Compute'!B117 = "0"), "", 'Split and Transpose Compute'!B117), "")</f>
        <v>8.12 UCI Were applicable approvals or Determinations and Findings (D&amp;F’s) approved at the appropriate level and included in the contract file for Options – Quantity/Term? (FAR 17.205, DAFFARS 5317.205) (Hill PK Addendum: FAR 1.702(b))</v>
      </c>
    </row>
    <row r="116" spans="1:2">
      <c r="A116" t="str">
        <f>IF(OR('Split and Transpose Compute'!A118 = 0, 'Split and Transpose Compute'!A118 = "0"), "", 'Split and Transpose Compute'!A118)</f>
        <v>08IB</v>
      </c>
      <c r="B116" s="3" t="str">
        <f>IFERROR(IF(OR('Split and Transpose Compute'!B118 = 0, 'Split and Transpose Compute'!B118 = "0"), "", 'Split and Transpose Compute'!B118), "")</f>
        <v>8.13 UCI Were applicable approvals or Determinations and Findings (D&amp;F’s) approved at the appropriate level and included in the contract file for Options – Exercise? (FAR 17.207, DFARS 217.207(c), DAFFARS 5317.207(c)) (Hill PK Addendum: (c ) and (f), and IAW DFARS 217.207 Items considered should be (1) funds are available; (2) the requirement covered by the option fulfills an existing government need; (3) the exercise of the option is the most advantageous method of fulfilling the government's need, price and other factors considered; and (4) the option was synopsized in accordance with Part 5 unless exempted by 5.202(a)(11) or other appropriate exemption in 5.202, (5) The contractor is not listed in the SAM Exclusions in accordance with FAR PART 9.405-1. (6) The contractor's past performance evaluations on other contract actions have been considered; (7) The contractor's performance on this contract has been acceptable, e.g., received satisfactory ratings and (8) The contractor's record in the System for Award Management database is active and the contractor's Data Universal Numbering System (DUNS) number, Commercial and Government Entity (CAGE) code, name, physical address are accurately reflected in the contract document?)</v>
      </c>
    </row>
    <row r="117" spans="1:2">
      <c r="A117" t="str">
        <f>IF(OR('Split and Transpose Compute'!A119 = 0, 'Split and Transpose Compute'!A119 = "0"), "", 'Split and Transpose Compute'!A119)</f>
        <v>08JA</v>
      </c>
      <c r="B117" s="3" t="str">
        <f>IFERROR(IF(OR('Split and Transpose Compute'!B119 = 0, 'Split and Transpose Compute'!B119 = "0"), "", 'Split and Transpose Compute'!B119), "")</f>
        <v>8.14 UCI Were applicable approvals or Determinations and Findings (D&amp;F’s) approved at the appropriate level and included in the contract file for Berry Amendment DNAD? (DFARS 225.7002-2(b), DAFFARS 5325.7002-2(b)(1)(iv))</v>
      </c>
    </row>
    <row r="118" spans="1:2">
      <c r="A118" t="str">
        <f>IF(OR('Split and Transpose Compute'!A120 = 0, 'Split and Transpose Compute'!A120 = "0"), "", 'Split and Transpose Compute'!A120)</f>
        <v>08KD</v>
      </c>
      <c r="B118" s="3" t="str">
        <f>IFERROR(IF(OR('Split and Transpose Compute'!B120 = 0, 'Split and Transpose Compute'!B120 = "0"), "", 'Split and Transpose Compute'!B120), "")</f>
        <v>30.1 UCI Were payment and performance bond requirements included in the solicitation and was adequate security obtained for acquisitions &gt;$35K? If not, was documentation present IAW FAR 28.102-1? (FAR 28.102, FAR 28.201)</v>
      </c>
    </row>
    <row r="119" spans="1:2">
      <c r="A119" t="str">
        <f>IF(OR('Split and Transpose Compute'!A121 = 0, 'Split and Transpose Compute'!A121 = "0"), "", 'Split and Transpose Compute'!A121)</f>
        <v>08KE</v>
      </c>
      <c r="B119" s="3" t="str">
        <f>IFERROR(IF(OR('Split and Transpose Compute'!B121 = 0, 'Split and Transpose Compute'!B121 = "0"), "", 'Split and Transpose Compute'!B121), "")</f>
        <v>31.2 UCI Was approval from the head of the agency received for any construction contract awarded to a firm (or its subsidiaries or affiliates) that designed the project? (FAR 36.209, DAFFARS 5336.209)</v>
      </c>
    </row>
    <row r="120" spans="1:2" ht="28.7">
      <c r="A120" t="str">
        <f>IF(OR('Split and Transpose Compute'!A122 = 0, 'Split and Transpose Compute'!A122 = "0"), "", 'Split and Transpose Compute'!A122)</f>
        <v>08KF</v>
      </c>
      <c r="B120" s="3" t="str">
        <f>IFERROR(IF(OR('Split and Transpose Compute'!B122 = 0, 'Split and Transpose Compute'!B122 = "0"), "", 'Split and Transpose Compute'!B122), "")</f>
        <v>31.3 UCI Did the evaluation board prepare a selection report and recommend, in order of preference, at least three firms that were considered to be the most highly qualified? (FAR 36.602-3(d), DAFFARS 5336.602-3)</v>
      </c>
    </row>
    <row r="121" spans="1:2" ht="28.7">
      <c r="A121" t="str">
        <f>IF(OR('Split and Transpose Compute'!A123 = 0, 'Split and Transpose Compute'!A123 = "0"), "", 'Split and Transpose Compute'!A123)</f>
        <v>08NA</v>
      </c>
      <c r="B121" s="3" t="str">
        <f>IFERROR(IF(OR('Split and Transpose Compute'!B123 = 0, 'Split and Transpose Compute'!B123 = "0"), "", 'Split and Transpose Compute'!B123), "")</f>
        <v>2.10 UCI If services above the SAT, is the acquisition performance based IAW AFI 63-138, or approved to be otherwise by the Services Designated Official (SDO)? (FAR 37.6, DAFFARS 5337.170-2, DAFI 63-138)</v>
      </c>
    </row>
    <row r="122" spans="1:2">
      <c r="A122" t="str">
        <f>IF(OR('Split and Transpose Compute'!A124 = 0, 'Split and Transpose Compute'!A124 = "0"), "", 'Split and Transpose Compute'!A124)</f>
        <v>08RI</v>
      </c>
      <c r="B122" s="3" t="str">
        <f>IFERROR(IF(OR('Split and Transpose Compute'!B124 = 0, 'Split and Transpose Compute'!B124 = "0"), "", 'Split and Transpose Compute'!B124), "")</f>
        <v>8.7 UCI Were applicable approvals or Determinations and Findings (D&amp;F’s) approved at the appropriate level and included in the contract file for Commercial Item Determination (&gt;SAT) (DFARS 212.102) (Hill PK Addendum: FAR 12.102, DFARS PGI 212.102. Can be done as a D&amp;F or addressed in the acquisition plan or documented in the market research with proper elements addressed.)</v>
      </c>
    </row>
    <row r="123" spans="1:2" ht="28.7">
      <c r="A123" t="str">
        <f>IF(OR('Split and Transpose Compute'!A125 = 0, 'Split and Transpose Compute'!A125 = "0"), "", 'Split and Transpose Compute'!A125)</f>
        <v>12LD</v>
      </c>
      <c r="B123" s="3" t="str">
        <f>IFERROR(IF(OR('Split and Transpose Compute'!B125 = 0, 'Split and Transpose Compute'!B125 = "0"), "", 'Split and Transpose Compute'!B125), "")</f>
        <v>9.5 UCI Except for supplies or services exempted by DoDI 5000.79, did the Contracting Officer incorporate the provision at DFARS 252.204-7024, Notice on the Use of the Supplier Performance Risk System, in solicitations for supplies and services, including solicitations using FAR part 12 procedures for the acquisition of commercial products and commercial services? (DFARS 204.7604, DFARS 252.204-7024, DoDI 5000.79)</v>
      </c>
    </row>
    <row r="124" spans="1:2" ht="28.7">
      <c r="A124" t="str">
        <f>IF(OR('Split and Transpose Compute'!A126 = 0, 'Split and Transpose Compute'!A126 = "0"), "", 'Split and Transpose Compute'!A126)</f>
        <v>12OC</v>
      </c>
      <c r="B124" s="3" t="str">
        <f>IFERROR(IF(OR('Split and Transpose Compute'!B126 = 0, 'Split and Transpose Compute'!B126 = "0"), "", 'Split and Transpose Compute'!B126), "")</f>
        <v>9.11 UCI Did the CO consider and specify in the solicitation the type and format of cost or pricing data that is required? Major considerations: competitive vs. sole source, dollar value of effort, possible TINA exceptions, preaward and postaward access to offeror's records? (FAR 15.403-5)</v>
      </c>
    </row>
    <row r="125" spans="1:2">
      <c r="A125" t="str">
        <f>IF(OR('Split and Transpose Compute'!A127 = 0, 'Split and Transpose Compute'!A127 = "0"), "", 'Split and Transpose Compute'!A127)</f>
        <v>32AA</v>
      </c>
      <c r="B125" s="3" t="str">
        <f>IFERROR(IF(OR('Split and Transpose Compute'!B127 = 0, 'Split and Transpose Compute'!B127 = "0"), "", 'Split and Transpose Compute'!B127), "")</f>
        <v>12.1 UCI Does the file include documentation supporting a determination of responsibility or nonresponsibility, including compliance with Limitations on Subcontracting (if applicable) and queries of all required systems (e.g., SAM (if no exception applies), FAPIIS (if &gt;SAT), and SPRS? (FAR 4.1102 - (SAM), FAR 9.103, FAR 9.104-1, FAR 9.105-2, FAR 9.405(e)(1), FAR 9.104-6 - (FAPIIS), DFARS 204.7602, DFARS 209.104-1, DAFFARS 5309.104-1)</v>
      </c>
    </row>
    <row r="126" spans="1:2" ht="28.7">
      <c r="A126" t="str">
        <f>IF(OR('Split and Transpose Compute'!A128 = 0, 'Split and Transpose Compute'!A128 = "0"), "", 'Split and Transpose Compute'!A128)</f>
        <v>33AA</v>
      </c>
      <c r="B126" s="3" t="str">
        <f>IFERROR(IF(OR('Split and Transpose Compute'!B128 = 0, 'Split and Transpose Compute'!B128 = "0"), "", 'Split and Transpose Compute'!B128), "")</f>
        <v>14.1 UCI Is the Undefinitized Contract Action (UCA) approval document signed at the appropriate level, and does it fully explain the need to begin performance before definitization, including the adverse impact on agency requirements resulting from delays in beginning performance? (DFARS 217.7404-1, DAFFARS 5317.7404-1)</v>
      </c>
    </row>
    <row r="127" spans="1:2" ht="28.7">
      <c r="A127" t="str">
        <f>IF(OR('Split and Transpose Compute'!A129 = 0, 'Split and Transpose Compute'!A129 = "0"), "", 'Split and Transpose Compute'!A129)</f>
        <v>48AA</v>
      </c>
      <c r="B127" s="3" t="str">
        <f>IFERROR(IF(OR('Split and Transpose Compute'!B129 = 0, 'Split and Transpose Compute'!B129 = "0"), "", 'Split and Transpose Compute'!B129), "")</f>
        <v>16.4 UCI**When certified cost or pricing data is required and none of the exceptions of FAR 15.403-1(b) apply, did the CO obtain a properly executed Certificate of Current Cost or Pricing Data? (FAR 15.403-4, FAR 15.403-1(b), FAR 15.406-2)</v>
      </c>
    </row>
    <row r="128" spans="1:2" ht="28.7">
      <c r="A128" t="str">
        <f>IF(OR('Split and Transpose Compute'!A130 = 0, 'Split and Transpose Compute'!A130 = "0"), "", 'Split and Transpose Compute'!A130)</f>
        <v>50CA</v>
      </c>
      <c r="B128" s="3" t="str">
        <f>IFERROR(IF(OR('Split and Transpose Compute'!B130 = 0, 'Split and Transpose Compute'!B130 = "0"), "", 'Split and Transpose Compute'!B130), "")</f>
        <v>Did the contracting officer provide the basis and determine the price is fair and reasonable (even after obtaining additional data from sources other than the offeror) and request the offeror to submit data other than Certified Cost or Pricing Data? (FAR 15.403-3(c)(1), DFARS 215.403-1(c)(3), DFARS PGI 215.403-3, DAFFARS 5315.403-3, DAFFARS MP 5301.601(a)(i))</v>
      </c>
    </row>
    <row r="129" spans="1:2">
      <c r="A129" t="str">
        <f>IF(OR('Split and Transpose Compute'!A131 = 0, 'Split and Transpose Compute'!A131 = "0"), "", 'Split and Transpose Compute'!A131)</f>
        <v>50CD</v>
      </c>
      <c r="B129" s="3" t="str">
        <f>IFERROR(IF(OR('Split and Transpose Compute'!B131 = 0, 'Split and Transpose Compute'!B131 = "0"), "", 'Split and Transpose Compute'!B131), "")</f>
        <v>16.3 UCI If using commercial or simplified acquisition procedures, does the contract file document specific steps taken to ensure a fair and reasonable price was determined for the acquisition? (FAR 12.209, FAR 13.106-3, FAR 14.408-2, FAR 15.403-1(c)(3), FAR 15.406-3, DFARS 212.209, DFARS 215.403-1(c)(3), DAFFARS 5313.106-3)(Hill PK Addendum: This includes sealed bidding)</v>
      </c>
    </row>
    <row r="130" spans="1:2">
      <c r="A130" t="str">
        <f>IF(OR('Split and Transpose Compute'!A132 = 0, 'Split and Transpose Compute'!A132 = "0"), "", 'Split and Transpose Compute'!A132)</f>
        <v>50DB</v>
      </c>
      <c r="B130" s="3" t="str">
        <f>IFERROR(IF(OR('Split and Transpose Compute'!B132 = 0, 'Split and Transpose Compute'!B132 = "0"), "", 'Split and Transpose Compute'!B132), "")</f>
        <v>16.6 UCI If certified cost or pricing data was not required and acquisition exceeds the TINA threshold, did the CO obtain and utilize data other than certified cost or pricing data as necessary (e.g., price analysis and/or cost analysis) to establish a fair and reasonable price?(FAR 15.402, FAR 15.403-1, FAR 15.403-3, FAR 15.404-1, DFARS 215.402, DFARS 215.403-1(c), DFARS PGI 215.403-1, DFARS PGI 215.403-3, DFARS PGI 215.404-1)</v>
      </c>
    </row>
    <row r="131" spans="1:2">
      <c r="A131" t="str">
        <f>IF(OR('Split and Transpose Compute'!A133 = 0, 'Split and Transpose Compute'!A133 = "0"), "", 'Split and Transpose Compute'!A133)</f>
        <v>50EG</v>
      </c>
      <c r="B131" s="3" t="str">
        <f>IFERROR(IF(OR('Split and Transpose Compute'!B133 = 0, 'Split and Transpose Compute'!B133 = "0"), "", 'Split and Transpose Compute'!B133), "")</f>
        <v>For instances when pricing office assistance not used for an acquisition above the required thresholds in DAFFARS 5315.404-1-90(a), does the file include the waiver from the pricing chief? (DAFFARS MP 5315.404-1-90(c))</v>
      </c>
    </row>
    <row r="132" spans="1:2">
      <c r="A132" t="str">
        <f>IF(OR('Split and Transpose Compute'!A134 = 0, 'Split and Transpose Compute'!A134 = "0"), "", 'Split and Transpose Compute'!A134)</f>
        <v>50EM</v>
      </c>
      <c r="B132" s="3" t="str">
        <f>IFERROR(IF(OR('Split and Transpose Compute'!B134 = 0, 'Split and Transpose Compute'!B134 = "0"), "", 'Split and Transpose Compute'!B134), "")</f>
        <v>16.7 UCI If certified cost or pricing data was not required and acquisition exceeds the TINA threshold, did the CO document the exception used and the basis for not requiring certified cost or pricing data? (FAR 15.403-1, FAR 15.403-2, FAR 15.406-3(a)(5), DFARS 215.403-1, DAFFARS 5315.403-1)</v>
      </c>
    </row>
    <row r="133" spans="1:2">
      <c r="A133" t="str">
        <f>IF(OR('Split and Transpose Compute'!A135 = 0, 'Split and Transpose Compute'!A135 = "0"), "", 'Split and Transpose Compute'!A135)</f>
        <v>50FA</v>
      </c>
      <c r="B133" s="3" t="str">
        <f>IFERROR(IF(OR('Split and Transpose Compute'!B135 = 0, 'Split and Transpose Compute'!B135 = "0"), "", 'Split and Transpose Compute'!B135), "")</f>
        <v>Did the CO Determination of Fair and Reasonable for the FSS order comply with the requirements of DoD Class Deviation 2014-O0011 Determination of Fair and Reasonable Prices When Using Federal Supply Schedules? (DFARS 208.404)</v>
      </c>
    </row>
    <row r="134" spans="1:2">
      <c r="A134" t="str">
        <f>IF(OR('Split and Transpose Compute'!A136 = 0, 'Split and Transpose Compute'!A136 = "0"), "", 'Split and Transpose Compute'!A136)</f>
        <v>50FB</v>
      </c>
      <c r="B134" s="3" t="str">
        <f>IFERROR(IF(OR('Split and Transpose Compute'!B136 = 0, 'Split and Transpose Compute'!B136 = "0"), "", 'Split and Transpose Compute'!B136), "")</f>
        <v>Does the file contain evidence that a price reduction(s) was sought from the schedule contractors when the FSS order exceeds the SAT? (FAR 8.405-4)</v>
      </c>
    </row>
    <row r="135" spans="1:2">
      <c r="A135" t="str">
        <f>IF(OR('Split and Transpose Compute'!A137 = 0, 'Split and Transpose Compute'!A137 = "0"), "", 'Split and Transpose Compute'!A137)</f>
        <v>50FC</v>
      </c>
      <c r="B135" s="3" t="str">
        <f>IFERROR(IF(OR('Split and Transpose Compute'!B137 = 0, 'Split and Transpose Compute'!B137 = "0"), "", 'Split and Transpose Compute'!B137), "")</f>
        <v>When award on a multiple award competition was made to other than the low offer does the file contain a best value determination? (FAR 8.405-2(d))</v>
      </c>
    </row>
    <row r="136" spans="1:2">
      <c r="A136" t="str">
        <f>IF(OR('Split and Transpose Compute'!A138 = 0, 'Split and Transpose Compute'!A138 = "0"), "", 'Split and Transpose Compute'!A138)</f>
        <v>55AAA</v>
      </c>
      <c r="B136" s="3" t="str">
        <f>IFERROR(IF(OR('Split and Transpose Compute'!B138 = 0, 'Split and Transpose Compute'!B138 = "0"), "", 'Split and Transpose Compute'!B138), "")</f>
        <v>20.2 UCI Were the Source Selection Plan and Source Selection Decision Document approved at the appropriate level? (DFARS 215.303(b)(2), DoD SS Procedures, Chpt 2, 3 &amp; 4, DAFFARS MP5315.3, Chpt 4)</v>
      </c>
    </row>
    <row r="137" spans="1:2">
      <c r="A137" t="str">
        <f>IF(OR('Split and Transpose Compute'!A139 = 0, 'Split and Transpose Compute'!A139 = "0"), "", 'Split and Transpose Compute'!A139)</f>
        <v>55AAB</v>
      </c>
      <c r="B137" s="3" t="str">
        <f>IFERROR(IF(OR('Split and Transpose Compute'!B139 = 0, 'Split and Transpose Compute'!B139 = "0"), "", 'Split and Transpose Compute'!B139), "")</f>
        <v>Did the SSP include the Acquisition Strategy - (a summary of the planned acquisition approach to include a description of how the specific acquisition being competed fits into the entire program)? (DoD Source Selection Procedures, 2.2.2)</v>
      </c>
    </row>
    <row r="138" spans="1:2" ht="43">
      <c r="A138" t="str">
        <f>IF(OR('Split and Transpose Compute'!A140 = 0, 'Split and Transpose Compute'!A140 = "0"), "", 'Split and Transpose Compute'!A140)</f>
        <v>66AA</v>
      </c>
      <c r="B138" s="3" t="str">
        <f>IFERROR(IF(OR('Split and Transpose Compute'!B140 = 0, 'Split and Transpose Compute'!B140 = "0"), "", 'Split and Transpose Compute'!B140), "")</f>
        <v>24.2 UCI If &gt;$7.5M, was announcement of contract award executed via 1279 Report as required? (DFARS 205.303, DAFFARS 5305.303)</v>
      </c>
    </row>
    <row r="139" spans="1:2" ht="28.7">
      <c r="A139" t="str">
        <f>IF(OR('Split and Transpose Compute'!A141 = 0, 'Split and Transpose Compute'!A141 = "0"), "", 'Split and Transpose Compute'!A141)</f>
        <v>71AE</v>
      </c>
      <c r="B139" s="3" t="str">
        <f>IFERROR(IF(OR('Split and Transpose Compute'!B141 = 0, 'Split and Transpose Compute'!B141 = "0"), "", 'Split and Transpose Compute'!B141), "")</f>
        <v>30.6 UCI  Was final inspection and acceptance of the construction made by the Government on a fixed-price construction contract over the SAT? (FAR 46.312, FAR 52.232-26, FAR 52.232-27, FAR 52.246-12)</v>
      </c>
    </row>
    <row r="140" spans="1:2">
      <c r="A140" t="str">
        <f>IF(OR('Split and Transpose Compute'!A142 = 0, 'Split and Transpose Compute'!A142 = "0"), "", 'Split and Transpose Compute'!A142)</f>
        <v>99AG</v>
      </c>
      <c r="B140" s="3" t="str">
        <f>IFERROR(IF(OR('Split and Transpose Compute'!B142 = 0, 'Split and Transpose Compute'!B142 = "0"), "", 'Split and Transpose Compute'!B142), "")</f>
        <v>13.2 UCI For contractors required to implement NIST SP 800-171 in accordance with the clause at 252.204-7012, is there documented verification prior to award of a contract, task order, or delivery order, except for those that are solely for the acquisition of COTS items, and prior to exercising an option period or extending the period of performance on a contract, task order, or delivery order, except for those that are solely for the acquisition of COTS items, that the summary level score of a current NIST SP 800-171 DoD Assessment is posted in Supplier Performance Risk System (SPRS)? (DFARS 204.7303(b), DFARS 204.7304(c) and (e), DFARS 252.204-7012, DFARS 252.204-7020)</v>
      </c>
    </row>
    <row r="141" spans="1:2" ht="28.7">
      <c r="A141" t="str">
        <f>IF(OR('Split and Transpose Compute'!A143 = 0, 'Split and Transpose Compute'!A143 = "0"), "", 'Split and Transpose Compute'!A143)</f>
        <v>50CA</v>
      </c>
      <c r="B141" s="3" t="str">
        <f>IFERROR(IF(OR('Split and Transpose Compute'!B143 = 0, 'Split and Transpose Compute'!B143 = "0"), "", 'Split and Transpose Compute'!B143), "")</f>
        <v>Did the contracting officer provide the basis and determine the price is fair and reasonable (even after obtaining additional data from sources other than the offeror) and request the offeror to submit data other than Certified Cost or Pricing Data? (FAR 15.403-3(c)(1), DFARS 215.403-1(c)(3), DFARS PGI 215.403-3, DAFFARS 5315.403-3, DAFFARS MP 5301.601(a)(i))</v>
      </c>
    </row>
    <row r="142" spans="1:2">
      <c r="A142" t="str">
        <f>IF(OR('Split and Transpose Compute'!A144 = 0, 'Split and Transpose Compute'!A144 = "0"), "", 'Split and Transpose Compute'!A144)</f>
        <v>50CD</v>
      </c>
      <c r="B142" s="3" t="str">
        <f>IFERROR(IF(OR('Split and Transpose Compute'!B144 = 0, 'Split and Transpose Compute'!B144 = "0"), "", 'Split and Transpose Compute'!B144), "")</f>
        <v>16.3 UCI If using commercial or simplified acquisition procedures, does the contract file document specific steps taken to ensure a fair and reasonable price was determined for the acquisition? (FAR 12.209, FAR 13.106-3, FAR 14.408-2, FAR 15.403-1(c)(3), FAR 15.406-3, DFARS 212.209, DFARS 215.403-1(c)(3), DAFFARS 5313.106-3)(Hill PK Addendum: This includes sealed bidding)</v>
      </c>
    </row>
    <row r="143" spans="1:2">
      <c r="A143" t="str">
        <f>IF(OR('Split and Transpose Compute'!A145 = 0, 'Split and Transpose Compute'!A145 = "0"), "", 'Split and Transpose Compute'!A145)</f>
        <v>50DB</v>
      </c>
      <c r="B143" s="3" t="str">
        <f>IFERROR(IF(OR('Split and Transpose Compute'!B145 = 0, 'Split and Transpose Compute'!B145 = "0"), "", 'Split and Transpose Compute'!B145), "")</f>
        <v>16.6 UCI If certified cost or pricing data was not required and acquisition exceeds the TINA threshold, did the CO obtain and utilize data other than certified cost or pricing data as necessary (e.g., price analysis and/or cost analysis) to establish a fair and reasonable price?(FAR 15.402, FAR 15.403-1, FAR 15.403-3, FAR 15.404-1, DFARS 215.402, DFARS 215.403-1(c), DFARS PGI 215.403-1, DFARS PGI 215.403-3, DFARS PGI 215.404-1)</v>
      </c>
    </row>
    <row r="144" spans="1:2">
      <c r="A144" t="str">
        <f>IF(OR('Split and Transpose Compute'!A146 = 0, 'Split and Transpose Compute'!A146 = "0"), "", 'Split and Transpose Compute'!A146)</f>
        <v>50EG</v>
      </c>
      <c r="B144" s="3" t="str">
        <f>IFERROR(IF(OR('Split and Transpose Compute'!B146 = 0, 'Split and Transpose Compute'!B146 = "0"), "", 'Split and Transpose Compute'!B146), "")</f>
        <v>For instances when pricing office assistance not used for an acquisition above the required thresholds in DAFFARS 5315.404-1-90(a), does the file include the waiver from the pricing chief? (DAFFARS MP 5315.404-1-90(c))</v>
      </c>
    </row>
    <row r="145" spans="1:2">
      <c r="A145" t="str">
        <f>IF(OR('Split and Transpose Compute'!A147 = 0, 'Split and Transpose Compute'!A147 = "0"), "", 'Split and Transpose Compute'!A147)</f>
        <v>50EM</v>
      </c>
      <c r="B145" s="3" t="str">
        <f>IFERROR(IF(OR('Split and Transpose Compute'!B147 = 0, 'Split and Transpose Compute'!B147 = "0"), "", 'Split and Transpose Compute'!B147), "")</f>
        <v>16.7 UCI If certified cost or pricing data was not required and acquisition exceeds the TINA threshold, did the CO document the exception used and the basis for not requiring certified cost or pricing data? (FAR 15.403-1, FAR 15.403-2, FAR 15.406-3(a)(5), DFARS 215.403-1, DAFFARS 5315.403-1)</v>
      </c>
    </row>
    <row r="146" spans="1:2">
      <c r="A146" t="str">
        <f>IF(OR('Split and Transpose Compute'!A148 = 0, 'Split and Transpose Compute'!A148 = "0"), "", 'Split and Transpose Compute'!A148)</f>
        <v>50FA</v>
      </c>
      <c r="B146" s="3" t="str">
        <f>IFERROR(IF(OR('Split and Transpose Compute'!B148 = 0, 'Split and Transpose Compute'!B148 = "0"), "", 'Split and Transpose Compute'!B148), "")</f>
        <v>Did the CO Determination of Fair and Reasonable for the FSS order comply with the requirements of DoD Class Deviation 2014-O0011 Determination of Fair and Reasonable Prices When Using Federal Supply Schedules? (DFARS 208.404)</v>
      </c>
    </row>
    <row r="147" spans="1:2">
      <c r="A147" t="str">
        <f>IF(OR('Split and Transpose Compute'!A149 = 0, 'Split and Transpose Compute'!A149 = "0"), "", 'Split and Transpose Compute'!A149)</f>
        <v>50FB</v>
      </c>
      <c r="B147" s="3" t="str">
        <f>IFERROR(IF(OR('Split and Transpose Compute'!B149 = 0, 'Split and Transpose Compute'!B149 = "0"), "", 'Split and Transpose Compute'!B149), "")</f>
        <v>Does the file contain evidence that a price reduction(s) was sought from the schedule contractors when the FSS order exceeds the SAT? (FAR 8.405-4)</v>
      </c>
    </row>
    <row r="148" spans="1:2">
      <c r="A148" t="str">
        <f>IF(OR('Split and Transpose Compute'!A150 = 0, 'Split and Transpose Compute'!A150 = "0"), "", 'Split and Transpose Compute'!A150)</f>
        <v>50FC</v>
      </c>
      <c r="B148" s="3" t="str">
        <f>IFERROR(IF(OR('Split and Transpose Compute'!B150 = 0, 'Split and Transpose Compute'!B150 = "0"), "", 'Split and Transpose Compute'!B150), "")</f>
        <v>When award on a multiple award competition was made to other than the low offer does the file contain a best value determination? (FAR 8.405-2(d))</v>
      </c>
    </row>
    <row r="149" spans="1:2">
      <c r="A149" t="str">
        <f>IF(OR('Split and Transpose Compute'!A151 = 0, 'Split and Transpose Compute'!A151 = "0"), "", 'Split and Transpose Compute'!A151)</f>
        <v>50FD</v>
      </c>
      <c r="B149" s="3" t="str">
        <f>IFERROR(IF(OR('Split and Transpose Compute'!B151 = 0, 'Split and Transpose Compute'!B151 = "0"), "", 'Split and Transpose Compute'!B151), "")</f>
        <v>Have all memoranda been signed/dated by the Contracting Officer? (FAR and SUPPLEMENTS).</v>
      </c>
    </row>
    <row r="150" spans="1:2">
      <c r="A150" t="str">
        <f>IF(OR('Split and Transpose Compute'!A152 = 0, 'Split and Transpose Compute'!A152 = "0"), "", 'Split and Transpose Compute'!A152)</f>
        <v>06AB</v>
      </c>
      <c r="B150" s="3" t="str">
        <f>IFERROR(IF(OR('Split and Transpose Compute'!B152 = 0, 'Split and Transpose Compute'!B152 = "0"), "", 'Split and Transpose Compute'!B152), "")</f>
        <v>7.1 UCI If Other than Full and Open Competition, does the contract file include the appropriate justification or exception document which was approved at the appropriate level? (FAR 6.3, DFARS 206.304, DAFFARS 5306.304, DAFFARS 5308.405-6, FAR 8.405-6, FAR 11.105(a), FAR 16.505(b)(2)(ii)) (Hill PK Addendum: AFPD 64-1)</v>
      </c>
    </row>
    <row r="151" spans="1:2">
      <c r="A151" t="str">
        <f>IF(OR('Split and Transpose Compute'!A153 = 0, 'Split and Transpose Compute'!A153 = "0"), "", 'Split and Transpose Compute'!A153)</f>
        <v>06AC</v>
      </c>
      <c r="B151" s="3" t="str">
        <f>IFERROR(IF(OR('Split and Transpose Compute'!B153 = 0, 'Split and Transpose Compute'!B153 = "0"), "", 'Split and Transpose Compute'!B153), "")</f>
        <v>If Other than Full and Open Competition, does the contract file include documentation (Justification and Approval (FAR 6), Limited Sources Justification and Approval (FAR 8), single source justification or sole source justification including brand name for certain commercial items (FAR 13), or Fair Opportunity Exception (FOE) determination and approval, at the authorized appropriate level? (FAR 6.304, DAFFARS 5306.304? FAR 8.405-6(d), DAFFARS 5308.405-6, DAFFARS 5313.106-1, DAFFARS 5313.501, FAR 16.505(b)(1), DAFFARS 5316.505(b)(2))</v>
      </c>
    </row>
    <row r="152" spans="1:2">
      <c r="A152" t="str">
        <f>IF(OR('Split and Transpose Compute'!A154 = 0, 'Split and Transpose Compute'!A154 = "0"), "", 'Split and Transpose Compute'!A154)</f>
        <v>06AD</v>
      </c>
      <c r="B152" s="3" t="str">
        <f>IFERROR(IF(OR('Split and Transpose Compute'!B154 = 0, 'Split and Transpose Compute'!B154 = "0"), "", 'Split and Transpose Compute'!B154), "")</f>
        <v>Is the J&amp;A/Sole Source Justification complete, correct, and provides sufficient facts and rationale for the use of the cited authority? (FAR 6.303-2, FAR 13.501(a), DAFFARS 5306.303-2)</v>
      </c>
    </row>
    <row r="153" spans="1:2">
      <c r="A153" t="str">
        <f>IF(OR('Split and Transpose Compute'!A155 = 0, 'Split and Transpose Compute'!A155 = "0"), "", 'Split and Transpose Compute'!A155)</f>
        <v>06AE</v>
      </c>
      <c r="B153" s="3" t="str">
        <f>IFERROR(IF(OR('Split and Transpose Compute'!B155 = 0, 'Split and Transpose Compute'!B155 = "0"), "", 'Split and Transpose Compute'!B155), "")</f>
        <v>Does the J&amp;A include description of efforts made to ensure that offers are solicited from as many potential sources as is practicable, including whether a notice was or will be publicized as required by FAR 5.2? If not synopsized, the documentation of which exception under FAR 5.202 applies. (FAR 6.303-2(b)(6))</v>
      </c>
    </row>
    <row r="154" spans="1:2">
      <c r="A154" t="str">
        <f>IF(OR('Split and Transpose Compute'!A156 = 0, 'Split and Transpose Compute'!A156 = "0"), "", 'Split and Transpose Compute'!A156)</f>
        <v>06AF</v>
      </c>
      <c r="B154" s="3" t="str">
        <f>IFERROR(IF(OR('Split and Transpose Compute'!B156 = 0, 'Split and Transpose Compute'!B156 = "0"), "", 'Split and Transpose Compute'!B156), "")</f>
        <v>Does the J&amp;A either accurately describe the market research conducted and its results, or does it provide a statement of the reason market research was not conducted? (FAR 6.303-2(b)(8))</v>
      </c>
    </row>
    <row r="155" spans="1:2">
      <c r="A155" t="str">
        <f>IF(OR('Split and Transpose Compute'!A157 = 0, 'Split and Transpose Compute'!A157 = "0"), "", 'Split and Transpose Compute'!A157)</f>
        <v>06AG</v>
      </c>
      <c r="B155" s="3" t="str">
        <f>IFERROR(IF(OR('Split and Transpose Compute'!B157 = 0, 'Split and Transpose Compute'!B157 = "0"), "", 'Split and Transpose Compute'!B157), "")</f>
        <v>Did the contracting officer certify that the justification was accurate and complete to the best of his/her knowledge; or did they certify that the anticipated price would be fair and reasonable? (FAR 6.303-2(b)(7), 6.303-2(b)(12))</v>
      </c>
    </row>
    <row r="156" spans="1:2">
      <c r="A156" t="str">
        <f>IF(OR('Split and Transpose Compute'!A158 = 0, 'Split and Transpose Compute'!A158 = "0"), "", 'Split and Transpose Compute'!A158)</f>
        <v>06AH</v>
      </c>
      <c r="B156" s="3" t="str">
        <f>IFERROR(IF(OR('Split and Transpose Compute'!B158 = 0, 'Split and Transpose Compute'!B158 = "0"), "", 'Split and Transpose Compute'!B158), "")</f>
        <v>Was the estimated dollar value of all options included in determining the approval level of the justification? (FAR 6.304(d)).</v>
      </c>
    </row>
    <row r="157" spans="1:2">
      <c r="A157" t="str">
        <f>IF(OR('Split and Transpose Compute'!A159 = 0, 'Split and Transpose Compute'!A159 = "0"), "", 'Split and Transpose Compute'!A159)</f>
        <v>06AI</v>
      </c>
      <c r="B157" s="3" t="str">
        <f>IFERROR(IF(OR('Split and Transpose Compute'!B159 = 0, 'Split and Transpose Compute'!B159 = "0"), "", 'Split and Transpose Compute'!B159), "")</f>
        <v>7.3 UCI If after approval, an increase to scope occurred, was the increase approved by the appropriate approving official (if required)? (DAFFARS 5306.304)</v>
      </c>
    </row>
    <row r="158" spans="1:2" ht="28.7">
      <c r="A158" t="str">
        <f>IF(OR('Split and Transpose Compute'!A160 = 0, 'Split and Transpose Compute'!A160 = "0"), "", 'Split and Transpose Compute'!A160)</f>
        <v>06AJ</v>
      </c>
      <c r="B158" s="3" t="str">
        <f>IFERROR(IF(OR('Split and Transpose Compute'!B160 = 0, 'Split and Transpose Compute'!B160 = "0"), "", 'Split and Transpose Compute'!B160), "")</f>
        <v>If J&amp;A authority FAR 6.302-2, unusual and compelling urgency, was cited, does the J&amp;A support the impact of the delay in award, include rationale as to the extent and nature of the harm to the government, and/or not exceed 12 months without appropriate approval? (FAR 6.302-2, 6.303-2(b)(9)(iii), DAFFARS 5306.302-2(d)(1)(ii))</v>
      </c>
    </row>
    <row r="159" spans="1:2">
      <c r="A159" t="str">
        <f>IF(OR('Split and Transpose Compute'!A161 = 0, 'Split and Transpose Compute'!A161 = "0"), "", 'Split and Transpose Compute'!A161)</f>
        <v>06AK</v>
      </c>
      <c r="B159" s="3" t="str">
        <f>IFERROR(IF(OR('Split and Transpose Compute'!B161 = 0, 'Split and Transpose Compute'!B161 = "0"), "", 'Split and Transpose Compute'!B161), "")</f>
        <v>Is the International Agreement Competitive Restriction (IACR) and a copy of the associated Letter of Offer and Acceptance (LOA) in the file for the use of exception FAR 6.302-4 and/or was it approved by the appropriate authority? (FAR 6.302-4, DFARS 206.304(a)(4), 206.302-4(c). and DAFFARS 5306.302-4(c))</v>
      </c>
    </row>
    <row r="160" spans="1:2">
      <c r="A160" t="str">
        <f>IF(OR('Split and Transpose Compute'!A162 = 0, 'Split and Transpose Compute'!A162 = "0"), "", 'Split and Transpose Compute'!A162)</f>
        <v>06AM</v>
      </c>
      <c r="B160" s="3" t="str">
        <f>IFERROR(IF(OR('Split and Transpose Compute'!B162 = 0, 'Split and Transpose Compute'!B162 = "0"), "", 'Split and Transpose Compute'!B162), "")</f>
        <v>If the proposed contract action is for new work outside the scope of the original contract, did the contracting officer submit a new J&amp;A as a stand-alone document to the appropriate approving authority base on the dollar value of the contract action of the new work? (FAR 6.303-2, DAFFARS 5306.304(e))</v>
      </c>
    </row>
    <row r="161" spans="1:2">
      <c r="A161" t="str">
        <f>IF(OR('Split and Transpose Compute'!A163 = 0, 'Split and Transpose Compute'!A163 = "0"), "", 'Split and Transpose Compute'!A163)</f>
        <v>06AN</v>
      </c>
      <c r="B161" s="3" t="str">
        <f>IFERROR(IF(OR('Split and Transpose Compute'!B163 = 0, 'Split and Transpose Compute'!B163 = "0"), "", 'Split and Transpose Compute'!B163), "")</f>
        <v>7.2 UCI Was the approved justification or exception document posted as required? (FAR 5.301(d), FAR 5.406, FAR 6.305, FAR 8.405-6(a), FAR 13.501(a), FAR 16.505(b)(2)(ii)(D))</v>
      </c>
    </row>
    <row r="162" spans="1:2" ht="43">
      <c r="A162" t="str">
        <f>IF(OR('Split and Transpose Compute'!A164 = 0, 'Split and Transpose Compute'!A164 = "0"), "", 'Split and Transpose Compute'!A164)</f>
        <v>06AO</v>
      </c>
      <c r="B162" s="3" t="str">
        <f>IFERROR(IF(OR('Split and Transpose Compute'!B164 = 0, 'Split and Transpose Compute'!B164 = "0"), "", 'Split and Transpose Compute'!B164), "")</f>
        <v>Was the Brand Name Justification and Approval (30 days required), Limited Source Justification, or Fair Opportunity Exception determination and finding posted with the solicitation? (FAR 6.305, 5.102(a)(6), 8.405-1(e), 16.505(a)(4))</v>
      </c>
    </row>
    <row r="163" spans="1:2">
      <c r="A163" t="str">
        <f>IF(OR('Split and Transpose Compute'!A165 = 0, 'Split and Transpose Compute'!A165 = "0"), "", 'Split and Transpose Compute'!A165)</f>
        <v>12AB</v>
      </c>
      <c r="B163" s="3" t="str">
        <f>IFERROR(IF(OR('Split and Transpose Compute'!B165 = 0, 'Split and Transpose Compute'!B165 = "0"), "", 'Split and Transpose Compute'!B165), "")</f>
        <v>Is the authority for other than full and open competition cited on the solicitation or does the referenced authority agree with the Justification and Approval in the file? (FAR 6.301(b))</v>
      </c>
    </row>
    <row r="164" spans="1:2">
      <c r="A164" t="str">
        <f>IF(OR('Split and Transpose Compute'!A166 = 0, 'Split and Transpose Compute'!A166 = "0"), "", 'Split and Transpose Compute'!A166)</f>
        <v>05CB</v>
      </c>
      <c r="B164" s="3" t="str">
        <f>IFERROR(IF(OR('Split and Transpose Compute'!B166 = 0, 'Split and Transpose Compute'!B166 = "0"), "", 'Split and Transpose Compute'!B166), "")</f>
        <v>Was the appropriate solicitation response time allowed (non-commercial-30 days, A-E-30 days, R&amp;D-45 days, qualifying designated country source request - 45 days)? (FAR 5.203 &amp; DFARS 205.203(b))</v>
      </c>
    </row>
    <row r="165" spans="1:2">
      <c r="A165" t="str">
        <f>IF(OR('Split and Transpose Compute'!A167 = 0, 'Split and Transpose Compute'!A167 = "0"), "", 'Split and Transpose Compute'!A167)</f>
        <v>11AB</v>
      </c>
      <c r="B165" s="3" t="str">
        <f>IFERROR(IF(OR('Split and Transpose Compute'!B167 = 0, 'Split and Transpose Compute'!B167 = "0"), "", 'Split and Transpose Compute'!B167), "")</f>
        <v>Were the minutes/other specific information about the proposed acquisition of pre-proposal/pre-bid conference provided to all attendees and non-attendees? (FAR 15.201(c)(8) and (f))</v>
      </c>
    </row>
    <row r="166" spans="1:2" ht="28.7">
      <c r="A166" t="str">
        <f>IF(OR('Split and Transpose Compute'!A168 = 0, 'Split and Transpose Compute'!A168 = "0"), "", 'Split and Transpose Compute'!A168)</f>
        <v>16AD</v>
      </c>
      <c r="B166" s="3" t="str">
        <f>IFERROR(IF(OR('Split and Transpose Compute'!B168 = 0, 'Split and Transpose Compute'!B168 = "0"), "", 'Split and Transpose Compute'!B168), "")</f>
        <v>For a contract award based on competitive proposals, did the file include an official summary of the debriefing which was requested in writing by offerors? (FAR 15.505(g), 15.506(f))</v>
      </c>
    </row>
    <row r="167" spans="1:2">
      <c r="A167" t="str">
        <f>IF(OR('Split and Transpose Compute'!A169 = 0, 'Split and Transpose Compute'!A169 = "0"), "", 'Split and Transpose Compute'!A169)</f>
        <v>17AD</v>
      </c>
      <c r="B167" s="3" t="str">
        <f>IFERROR(IF(OR('Split and Transpose Compute'!B169 = 0, 'Split and Transpose Compute'!B169 = "0"), "", 'Split and Transpose Compute'!B169), "")</f>
        <v>Did the Contractor include the Proposal Adequacy Checklist in their proposal when required? (DFARS 215.408(4), DAFFARS MP 5315.400-1(c))</v>
      </c>
    </row>
    <row r="168" spans="1:2">
      <c r="A168" t="str">
        <f>IF(OR('Split and Transpose Compute'!A170 = 0, 'Split and Transpose Compute'!A170 = "0"), "", 'Split and Transpose Compute'!A170)</f>
        <v>55CA</v>
      </c>
      <c r="B168" s="3" t="str">
        <f>IFERROR(IF(OR('Split and Transpose Compute'!B170 = 0, 'Split and Transpose Compute'!B170 = "0"), "", 'Split and Transpose Compute'!B170), "")</f>
        <v>Is the contract file documented, confirming that offerors with adverse past performance, were given an opportunity to address the information? (DoD SSP 3.5.4)</v>
      </c>
    </row>
    <row r="169" spans="1:2">
      <c r="A169" t="str">
        <f>IF(OR('Split and Transpose Compute'!A171 = 0, 'Split and Transpose Compute'!A171 = "0"), "", 'Split and Transpose Compute'!A171)</f>
        <v>55CB</v>
      </c>
      <c r="B169" s="3" t="str">
        <f>IFERROR(IF(OR('Split and Transpose Compute'!B171 = 0, 'Split and Transpose Compute'!B171 = "0"), "", 'Split and Transpose Compute'!B171), "")</f>
        <v>Is the Type of exchange (i.e., clarification, communication, discussion, or deficiency) clearly identified/documented in the source selection file? (DoD SSP 3.3.1, 3.5.2, 3.5.4, DAFFARS MP 5315.3 para 3.5, Ch.4.3 EN Template)</v>
      </c>
    </row>
    <row r="170" spans="1:2" ht="28.7">
      <c r="A170" t="str">
        <f>IF(OR('Split and Transpose Compute'!A172 = 0, 'Split and Transpose Compute'!A172 = "0"), "", 'Split and Transpose Compute'!A172)</f>
        <v>55CC</v>
      </c>
      <c r="B170" s="3" t="str">
        <f>IFERROR(IF(OR('Split and Transpose Compute'!B172 = 0, 'Split and Transpose Compute'!B172 = "0"), "", 'Split and Transpose Compute'!B172), "")</f>
        <v>Are the procedures or content used for final proposal revision complete and/or correct? (FAR 15.001, FAR 15.307, DoD SSP para 3.6, DAFFARS MP 5315.3 para.3.6)</v>
      </c>
    </row>
    <row r="171" spans="1:2" ht="28.7">
      <c r="A171" t="str">
        <f>IF(OR('Split and Transpose Compute'!A173 = 0, 'Split and Transpose Compute'!A173 = "0"), "", 'Split and Transpose Compute'!A173)</f>
        <v>55CD</v>
      </c>
      <c r="B171" s="3" t="str">
        <f>IFERROR(IF(OR('Split and Transpose Compute'!B173 = 0, 'Split and Transpose Compute'!B173 = "0"), "", 'Split and Transpose Compute'!B173), "")</f>
        <v>Are the contract clause requirements met for non-government personnel prior to the individual(s) providing source selection support? (FAR 37.203, FAR 7.503, DoD SSP 1.4.2.2.2)</v>
      </c>
    </row>
    <row r="172" spans="1:2">
      <c r="A172" t="str">
        <f>IF(OR('Split and Transpose Compute'!A174 = 0, 'Split and Transpose Compute'!A174 = "0"), "", 'Split and Transpose Compute'!A174)</f>
        <v>55EA</v>
      </c>
      <c r="B172" s="3" t="str">
        <f>IFERROR(IF(OR('Split and Transpose Compute'!B174 = 0, 'Split and Transpose Compute'!B174 = "0"), "", 'Split and Transpose Compute'!B174), "")</f>
        <v>Is the SSA's approval to request Final Proposal Revision (FPR) documented in the contract file? (DoD SSP 3.6.1)</v>
      </c>
    </row>
    <row r="173" spans="1:2">
      <c r="A173" t="str">
        <f>IF(OR('Split and Transpose Compute'!A175 = 0, 'Split and Transpose Compute'!A175 = "0"), "", 'Split and Transpose Compute'!A175)</f>
        <v>55FA</v>
      </c>
      <c r="B173" s="3" t="str">
        <f>IFERROR(IF(OR('Split and Transpose Compute'!B175 = 0, 'Split and Transpose Compute'!B175 = "0"), "", 'Split and Transpose Compute'!B175), "")</f>
        <v>Did the contracting officer notify unsuccessful offerors within 3-days after contract award? (FAR 15.503(b))</v>
      </c>
    </row>
    <row r="174" spans="1:2">
      <c r="A174" t="str">
        <f>IF(OR('Split and Transpose Compute'!A176 = 0, 'Split and Transpose Compute'!A176 = "0"), "", 'Split and Transpose Compute'!A176)</f>
        <v>02BI</v>
      </c>
      <c r="B174" s="3" t="str">
        <f>IFERROR(IF(OR('Split and Transpose Compute'!B176 = 0, 'Split and Transpose Compute'!B176 = "0"), "", 'Split and Transpose Compute'!B176), "")</f>
        <v>When the plan proposes using other than full and open competition while awarding the contract, was the plan coordinated with the cognizant competition advocate (when competition advocate is required to sign the J&amp;A, &gt;750K)? Was coordination on the acquisition plan with the cognizant competition advocate secured before contract award on an other than full and open competition? (FAR 7.104(c), DAFFARS 5306.304(a))</v>
      </c>
    </row>
    <row r="175" spans="1:2">
      <c r="A175" t="str">
        <f>IF(OR('Split and Transpose Compute'!A177 = 0, 'Split and Transpose Compute'!A177 = "0"), "", 'Split and Transpose Compute'!A177)</f>
        <v>02BJ</v>
      </c>
      <c r="B175" s="3" t="str">
        <f>IFERROR(IF(OR('Split and Transpose Compute'!B177 = 0, 'Split and Transpose Compute'!B177 = "0"), "", 'Split and Transpose Compute'!B177), "")</f>
        <v>Was the Acquisition Plan coordinated with the small business specialist for a DoD acquisition where consolidation &gt;$2M or bundling at any value? (FAR 7.104(d), FAR 7.107)</v>
      </c>
    </row>
    <row r="176" spans="1:2">
      <c r="A176" t="str">
        <f>IF(OR('Split and Transpose Compute'!A178 = 0, 'Split and Transpose Compute'!A178 = "0"), "", 'Split and Transpose Compute'!A178)</f>
        <v>06AA</v>
      </c>
      <c r="B176" s="3" t="str">
        <f>IFERROR(IF(OR('Split and Transpose Compute'!B178 = 0, 'Split and Transpose Compute'!B178 = "0"), "", 'Split and Transpose Compute'!B178), "")</f>
        <v>If this acquisition is being made under Full and Open Competition after exclusion of sources, does the file contain an individual D&amp;F signed by the head of the agency or designee and/or does the D&amp;F adequately support the exclusion? (FAR 6.202, DFARS 206.202, DAFFARS 5306.202)</v>
      </c>
    </row>
    <row r="177" spans="1:2">
      <c r="A177" t="str">
        <f>IF(OR('Split and Transpose Compute'!A179 = 0, 'Split and Transpose Compute'!A179 = "0"), "", 'Split and Transpose Compute'!A179)</f>
        <v>12MC</v>
      </c>
      <c r="B177" s="3" t="str">
        <f>IFERROR(IF(OR('Split and Transpose Compute'!B179 = 0, 'Split and Transpose Compute'!B179 = "0"), "", 'Split and Transpose Compute'!B179), "")</f>
        <v>Did the contracting officer include small business evaluation factors in the evaluation of offers that include subcontracting opportunities? (FAR 15.304(c)(3)(ii), 15.304(c)(4), DFARS 215.304(c)(i), DFARS PGI 215.304 (c)(i)(A), DoD SSP, para 1.4.4.1.3 &amp; 2.3.2.8)</v>
      </c>
    </row>
    <row r="178" spans="1:2">
      <c r="A178" t="str">
        <f>IF(OR('Split and Transpose Compute'!A180 = 0, 'Split and Transpose Compute'!A180 = "0"), "", 'Split and Transpose Compute'!A180)</f>
        <v>17AE</v>
      </c>
      <c r="B178" s="3" t="str">
        <f>IFERROR(IF(OR('Split and Transpose Compute'!B180 = 0, 'Split and Transpose Compute'!B180 = "0"), "", 'Split and Transpose Compute'!B180), "")</f>
        <v>33.1 UCI If only one offer was received when competitive procedures were used and the solicitation allowed fewer than 30 days for receipt of proposals, does the contract file reflect: (a) That the contracting officer consulted with the requiring activity regarding revision of the requirements document in order to promote more competition (see FAR 6.502(b) and 11.002); and (b) That the contracting officer resolicited for an additional period of at least 30 days for receipt of proposals; or obtained HCA approval to waive the requirement to resolicit for an additional period of at least 30 days? (DFARS 215.371-2 and 215.371-5(a)) (Hill PK Addendum: HCA or as delegated is the approval, DAFFARS MP 5301.601 (a)(i)))</v>
      </c>
    </row>
    <row r="179" spans="1:2">
      <c r="A179" t="str">
        <f>IF(OR('Split and Transpose Compute'!A181 = 0, 'Split and Transpose Compute'!A181 = "0"), "", 'Split and Transpose Compute'!A181)</f>
        <v>55DB</v>
      </c>
      <c r="B179" s="3" t="str">
        <f>IFERROR(IF(OR('Split and Transpose Compute'!B181 = 0, 'Split and Transpose Compute'!B181 = "0"), "", 'Split and Transpose Compute'!B181), "")</f>
        <v>Is the source selection recommendation documented by an SSEB report or SSAC Comparative Analysis Report (CAR)? (DoD SSP para. 1.4.3.3.1.2, para. 3.7.1, para. 3.8.3)</v>
      </c>
    </row>
    <row r="180" spans="1:2">
      <c r="A180" t="str">
        <f>IF(OR('Split and Transpose Compute'!A182 = 0, 'Split and Transpose Compute'!A182 = "0"), "", 'Split and Transpose Compute'!A182)</f>
        <v>05BH</v>
      </c>
      <c r="B180" s="3" t="str">
        <f>IFERROR(IF(OR('Split and Transpose Compute'!B182 = 0, 'Split and Transpose Compute'!B182 = "0"), "", 'Split and Transpose Compute'!B182), "")</f>
        <v>For a noncompetitive contract action (including those that do not exceed the SAT), was the intended source and a statement of the reason justifying the lack of competition incorporated into the synopsis? (FAR 5.207(c)(15))</v>
      </c>
    </row>
    <row r="181" spans="1:2">
      <c r="A181" t="str">
        <f>IF(OR('Split and Transpose Compute'!A183 = 0, 'Split and Transpose Compute'!A183 = "0"), "", 'Split and Transpose Compute'!A183)</f>
        <v>06AB</v>
      </c>
      <c r="B181" s="3" t="str">
        <f>IFERROR(IF(OR('Split and Transpose Compute'!B183 = 0, 'Split and Transpose Compute'!B183 = "0"), "", 'Split and Transpose Compute'!B183), "")</f>
        <v>7.1 UCI If Other than Full and Open Competition, does the contract file include the appropriate justification or exception document which was approved at the appropriate level? (FAR 6.3, DFARS 206.304, DAFFARS 5306.304, DAFFARS 5308.405-6, FAR 8.405-6, FAR 11.105(a), FAR 16.505(b)(2)(ii)) (Hill PK Addendum: AFPD 64-1)</v>
      </c>
    </row>
    <row r="182" spans="1:2">
      <c r="A182" t="str">
        <f>IF(OR('Split and Transpose Compute'!A184 = 0, 'Split and Transpose Compute'!A184 = "0"), "", 'Split and Transpose Compute'!A184)</f>
        <v>06AC</v>
      </c>
      <c r="B182" s="3" t="str">
        <f>IFERROR(IF(OR('Split and Transpose Compute'!B184 = 0, 'Split and Transpose Compute'!B184 = "0"), "", 'Split and Transpose Compute'!B184), "")</f>
        <v>If Other than Full and Open Competition, does the contract file include documentation (Justification and Approval (FAR 6), Limited Sources Justification and Approval (FAR 8), single source justification or sole source justification including brand name for certain commercial items (FAR 13), or Fair Opportunity Exception (FOE) determination and approval, at the authorized appropriate level? (FAR 6.304, DAFFARS 5306.304? FAR 8.405-6(d), DAFFARS 5308.405-6, DAFFARS 5313.106-1, DAFFARS 5313.501, FAR 16.505(b)(1), DAFFARS 5316.505(b)(2))</v>
      </c>
    </row>
    <row r="183" spans="1:2">
      <c r="A183" t="str">
        <f>IF(OR('Split and Transpose Compute'!A185 = 0, 'Split and Transpose Compute'!A185 = "0"), "", 'Split and Transpose Compute'!A185)</f>
        <v>06AD</v>
      </c>
      <c r="B183" s="3" t="str">
        <f>IFERROR(IF(OR('Split and Transpose Compute'!B185 = 0, 'Split and Transpose Compute'!B185 = "0"), "", 'Split and Transpose Compute'!B185), "")</f>
        <v>Is the J&amp;A/Sole Source Justification complete, correct, and provides sufficient facts and rationale for the use of the cited authority? (FAR 6.303-2, FAR 13.501(a), DAFFARS 5306.303-2)</v>
      </c>
    </row>
    <row r="184" spans="1:2">
      <c r="A184" t="str">
        <f>IF(OR('Split and Transpose Compute'!A186 = 0, 'Split and Transpose Compute'!A186 = "0"), "", 'Split and Transpose Compute'!A186)</f>
        <v>06AE</v>
      </c>
      <c r="B184" s="3" t="str">
        <f>IFERROR(IF(OR('Split and Transpose Compute'!B186 = 0, 'Split and Transpose Compute'!B186 = "0"), "", 'Split and Transpose Compute'!B186), "")</f>
        <v>Does the J&amp;A include description of efforts made to ensure that offers are solicited from as many potential sources as is practicable, including whether a notice was or will be publicized as required by FAR 5.2? If not synopsized, the documentation of which exception under FAR 5.202 applies. (FAR 6.303-2(b)(6))</v>
      </c>
    </row>
    <row r="185" spans="1:2">
      <c r="A185" t="str">
        <f>IF(OR('Split and Transpose Compute'!A187 = 0, 'Split and Transpose Compute'!A187 = "0"), "", 'Split and Transpose Compute'!A187)</f>
        <v>06AF</v>
      </c>
      <c r="B185" s="3" t="str">
        <f>IFERROR(IF(OR('Split and Transpose Compute'!B187 = 0, 'Split and Transpose Compute'!B187 = "0"), "", 'Split and Transpose Compute'!B187), "")</f>
        <v>Does the J&amp;A either accurately describe the market research conducted and its results, or does it provide a statement of the reason market research was not conducted? (FAR 6.303-2(b)(8))</v>
      </c>
    </row>
    <row r="186" spans="1:2">
      <c r="A186" t="str">
        <f>IF(OR('Split and Transpose Compute'!A188 = 0, 'Split and Transpose Compute'!A188 = "0"), "", 'Split and Transpose Compute'!A188)</f>
        <v>06AG</v>
      </c>
      <c r="B186" s="3" t="str">
        <f>IFERROR(IF(OR('Split and Transpose Compute'!B188 = 0, 'Split and Transpose Compute'!B188 = "0"), "", 'Split and Transpose Compute'!B188), "")</f>
        <v>Did the contracting officer certify that the justification was accurate and complete to the best of his/her knowledge; or did they certify that the anticipated price would be fair and reasonable? (FAR 6.303-2(b)(7), 6.303-2(b)(12))</v>
      </c>
    </row>
    <row r="187" spans="1:2">
      <c r="A187" t="str">
        <f>IF(OR('Split and Transpose Compute'!A189 = 0, 'Split and Transpose Compute'!A189 = "0"), "", 'Split and Transpose Compute'!A189)</f>
        <v>06AH</v>
      </c>
      <c r="B187" s="3" t="str">
        <f>IFERROR(IF(OR('Split and Transpose Compute'!B189 = 0, 'Split and Transpose Compute'!B189 = "0"), "", 'Split and Transpose Compute'!B189), "")</f>
        <v>Was the estimated dollar value of all options included in determining the approval level of the justification? (FAR 6.304(d)).</v>
      </c>
    </row>
    <row r="188" spans="1:2">
      <c r="A188" t="str">
        <f>IF(OR('Split and Transpose Compute'!A190 = 0, 'Split and Transpose Compute'!A190 = "0"), "", 'Split and Transpose Compute'!A190)</f>
        <v>06AJ</v>
      </c>
      <c r="B188" s="3" t="str">
        <f>IFERROR(IF(OR('Split and Transpose Compute'!B190 = 0, 'Split and Transpose Compute'!B190 = "0"), "", 'Split and Transpose Compute'!B190), "")</f>
        <v>If J&amp;A authority FAR 6.302-2, unusual and compelling urgency, was cited, does the J&amp;A support the impact of the delay in award, include rationale as to the extent and nature of the harm to the government, and/or not exceed 12 months without appropriate approval? (FAR 6.302-2, 6.303-2(b)(9)(iii), DAFFARS 5306.302-2(d)(1)(ii))</v>
      </c>
    </row>
    <row r="189" spans="1:2">
      <c r="A189" t="str">
        <f>IF(OR('Split and Transpose Compute'!A191 = 0, 'Split and Transpose Compute'!A191 = "0"), "", 'Split and Transpose Compute'!A191)</f>
        <v>06AK</v>
      </c>
      <c r="B189" s="3" t="str">
        <f>IFERROR(IF(OR('Split and Transpose Compute'!B191 = 0, 'Split and Transpose Compute'!B191 = "0"), "", 'Split and Transpose Compute'!B191), "")</f>
        <v>Is the International Agreement Competitive Restriction (IACR) and a copy of the associated Letter of Offer and Acceptance (LOA) in the file for the use of exception FAR 6.302-4 and/or was it approved by the appropriate authority? (FAR 6.302-4, DFARS 206.304(a)(4), 206.302-4(c). and DAFFARS 5306.302-4(c))</v>
      </c>
    </row>
    <row r="190" spans="1:2">
      <c r="A190" t="str">
        <f>IF(OR('Split and Transpose Compute'!A192 = 0, 'Split and Transpose Compute'!A192 = "0"), "", 'Split and Transpose Compute'!A192)</f>
        <v>06AM</v>
      </c>
      <c r="B190" s="3" t="str">
        <f>IFERROR(IF(OR('Split and Transpose Compute'!B192 = 0, 'Split and Transpose Compute'!B192 = "0"), "", 'Split and Transpose Compute'!B192), "")</f>
        <v>If the proposed contract action is for new work outside the scope of the original contract, did the contracting officer submit a new J&amp;A as a stand-alone document to the appropriate approving authority base on the dollar value of the contract action of the new work? (FAR 6.303-2, DAFFARS 5306.304(e))</v>
      </c>
    </row>
    <row r="191" spans="1:2">
      <c r="A191" t="str">
        <f>IF(OR('Split and Transpose Compute'!A193 = 0, 'Split and Transpose Compute'!A193 = "0"), "", 'Split and Transpose Compute'!A193)</f>
        <v>06AN</v>
      </c>
      <c r="B191" s="3" t="str">
        <f>IFERROR(IF(OR('Split and Transpose Compute'!B193 = 0, 'Split and Transpose Compute'!B193 = "0"), "", 'Split and Transpose Compute'!B193), "")</f>
        <v>7.2 UCI Was the approved justification or exception document posted as required? (FAR 5.301(d), FAR 5.406, FAR 6.305, FAR 8.405-6(a), FAR 13.501(a), FAR 16.505(b)(2)(ii)(D))</v>
      </c>
    </row>
    <row r="192" spans="1:2">
      <c r="A192" t="str">
        <f>IF(OR('Split and Transpose Compute'!A194 = 0, 'Split and Transpose Compute'!A194 = "0"), "", 'Split and Transpose Compute'!A194)</f>
        <v>06AO</v>
      </c>
      <c r="B192" s="3" t="str">
        <f>IFERROR(IF(OR('Split and Transpose Compute'!B194 = 0, 'Split and Transpose Compute'!B194 = "0"), "", 'Split and Transpose Compute'!B194), "")</f>
        <v>Was the Brand Name Justification and Approval (30 days required), Limited Source Justification, or Fair Opportunity Exception determination and finding posted with the solicitation? (FAR 6.305, 5.102(a)(6), 8.405-1(e), 16.505(a)(4))</v>
      </c>
    </row>
    <row r="193" spans="1:2">
      <c r="A193" t="str">
        <f>IF(OR('Split and Transpose Compute'!A195 = 0, 'Split and Transpose Compute'!A195 = "0"), "", 'Split and Transpose Compute'!A195)</f>
        <v>06CA</v>
      </c>
      <c r="B193" s="3" t="str">
        <f>IFERROR(IF(OR('Split and Transpose Compute'!B195 = 0, 'Split and Transpose Compute'!B195 = "0"), "", 'Split and Transpose Compute'!B195), "")</f>
        <v>Did the Contracting Officer determine that only one source is reasonably available and/or use the appropriate form when purchasing an acquisition estimated under the simplified acquisition threshold? Does the file contain an adequate description why only one source is reasonably available? (FAR 13.106-1(b), DAFFARS 5313.106-1(b))</v>
      </c>
    </row>
    <row r="194" spans="1:2">
      <c r="A194" t="str">
        <f>IF(OR('Split and Transpose Compute'!A196 = 0, 'Split and Transpose Compute'!A196 = "0"), "", 'Split and Transpose Compute'!A196)</f>
        <v>12AB</v>
      </c>
      <c r="B194" s="3" t="str">
        <f>IFERROR(IF(OR('Split and Transpose Compute'!B196 = 0, 'Split and Transpose Compute'!B196 = "0"), "", 'Split and Transpose Compute'!B196), "")</f>
        <v>Is the authority for other than full and open competition cited on the solicitation or does the referenced authority agree with the Justification and Approval in the file? (FAR 6.301(b))</v>
      </c>
    </row>
    <row r="195" spans="1:2">
      <c r="A195" t="str">
        <f>IF(OR('Split and Transpose Compute'!A197 = 0, 'Split and Transpose Compute'!A197 = "0"), "", 'Split and Transpose Compute'!A197)</f>
        <v>62AC</v>
      </c>
      <c r="B195" s="3" t="str">
        <f>IFERROR(IF(OR('Split and Transpose Compute'!B197 = 0, 'Split and Transpose Compute'!B197 = "0"), "", 'Split and Transpose Compute'!B197), "")</f>
        <v>Is the authority for other than full and open competition cited on the contract and does the referenced authority align with the Justification and Approval in the file? (FAR 6.301(b))</v>
      </c>
    </row>
    <row r="196" spans="1:2">
      <c r="A196" t="str">
        <f>IF(OR('Split and Transpose Compute'!A198 = 0, 'Split and Transpose Compute'!A198 = "0"), "", 'Split and Transpose Compute'!A198)</f>
        <v>02BF</v>
      </c>
      <c r="B196" s="3" t="str">
        <f>IFERROR(IF(OR('Split and Transpose Compute'!B198 = 0, 'Split and Transpose Compute'!B198 = "0"), "", 'Split and Transpose Compute'!B198), "")</f>
        <v>Does acquisition planning documentation reflect a strategy to transition to firm-fixed price? (FAR 7.105(b)(5)(iv))</v>
      </c>
    </row>
    <row r="197" spans="1:2">
      <c r="A197" t="str">
        <f>IF(OR('Split and Transpose Compute'!A199 = 0, 'Split and Transpose Compute'!A199 = "0"), "", 'Split and Transpose Compute'!A199)</f>
        <v>08EC</v>
      </c>
      <c r="B197" s="3" t="str">
        <f>IFERROR(IF(OR('Split and Transpose Compute'!B199 = 0, 'Split and Transpose Compute'!B199 = "0"), "", 'Split and Transpose Compute'!B199), "")</f>
        <v>If this is a Firm-fixed price, level-of-effort term contract that exceeds $150k, was it approved by the chief of the contracting office? (FAR 16.207-3(d))</v>
      </c>
    </row>
    <row r="198" spans="1:2">
      <c r="A198" t="str">
        <f>IF(OR('Split and Transpose Compute'!A200 = 0, 'Split and Transpose Compute'!A200 = "0"), "", 'Split and Transpose Compute'!A200)</f>
        <v>08EI</v>
      </c>
      <c r="B198" s="3" t="str">
        <f>IFERROR(IF(OR('Split and Transpose Compute'!B200 = 0, 'Split and Transpose Compute'!B200 = "0"), "", 'Split and Transpose Compute'!B200), "")</f>
        <v>Does this contract include a fixed price with Economic Price Adjustment (EPA)? If so, is there an adequate Contracting Officer's determination that a fixed price with EPA contract is necessary either to protect the contractor or government against significant fluctuations in labor or material costs or to provide for contract price adjustment in the event of changes in the contractor's established prices? (FAR 16.203-3)</v>
      </c>
    </row>
    <row r="199" spans="1:2">
      <c r="A199" t="str">
        <f>IF(OR('Split and Transpose Compute'!A201 = 0, 'Split and Transpose Compute'!A201 = "0"), "", 'Split and Transpose Compute'!A201)</f>
        <v>08EJ</v>
      </c>
      <c r="B199" s="3" t="str">
        <f>IFERROR(IF(OR('Split and Transpose Compute'!B201 = 0, 'Split and Transpose Compute'!B201 = "0"), "", 'Split and Transpose Compute'!B201), "")</f>
        <v>For the acquisition of commercial items, were only authorized contract types (firm fixed price or fixed price with economic price adjustment or T&amp;M if competitive) used? (FAR 12.207(a), 12.207(b)(ii))</v>
      </c>
    </row>
    <row r="200" spans="1:2">
      <c r="A200" t="str">
        <f>IF(OR('Split and Transpose Compute'!A202 = 0, 'Split and Transpose Compute'!A202 = "0"), "", 'Split and Transpose Compute'!A202)</f>
        <v>71AE</v>
      </c>
      <c r="B200" s="3" t="str">
        <f>IFERROR(IF(OR('Split and Transpose Compute'!B202 = 0, 'Split and Transpose Compute'!B202 = "0"), "", 'Split and Transpose Compute'!B202), "")</f>
        <v>30.6 UCI  Was final inspection and acceptance of the construction made by the Government on a fixed-price construction contract over the SAT? (FAR 46.312, FAR 52.232-26, FAR 52.232-27, FAR 52.246-12)</v>
      </c>
    </row>
    <row r="201" spans="1:2">
      <c r="A201" t="str">
        <f>IF(OR('Split and Transpose Compute'!A203 = 0, 'Split and Transpose Compute'!A203 = "0"), "", 'Split and Transpose Compute'!A203)</f>
        <v>71AF</v>
      </c>
      <c r="B201" s="3" t="str">
        <f>IFERROR(IF(OR('Split and Transpose Compute'!B203 = 0, 'Split and Transpose Compute'!B203 = "0"), "", 'Split and Transpose Compute'!B203), "")</f>
        <v>30.7 UCI  Was a release of claims and all other final documentation obtained from the contractor and civil engineer prior to final payment on fixed-price construction contracts? (FAR 32.111(a)(5), FAR 52.232-5(g))</v>
      </c>
    </row>
    <row r="202" spans="1:2">
      <c r="A202" t="str">
        <f>IF(OR('Split and Transpose Compute'!A204 = 0, 'Split and Transpose Compute'!A204 = "0"), "", 'Split and Transpose Compute'!A204)</f>
        <v>12IB</v>
      </c>
      <c r="B202" s="3" t="str">
        <f>IFERROR(IF(OR('Split and Transpose Compute'!B204 = 0, 'Split and Transpose Compute'!B204 = "0"), "", 'Split and Transpose Compute'!B204), "")</f>
        <v>Does the solicitation contain the appropriate subcontracting plan clauses? (FAR 19.708 (b) and DFARS 219.708)</v>
      </c>
    </row>
    <row r="203" spans="1:2">
      <c r="A203" t="str">
        <f>IF(OR('Split and Transpose Compute'!A205 = 0, 'Split and Transpose Compute'!A205 = "0"), "", 'Split and Transpose Compute'!A205)</f>
        <v>28AA</v>
      </c>
      <c r="B203" s="3" t="str">
        <f>IFERROR(IF(OR('Split and Transpose Compute'!B205 = 0, 'Split and Transpose Compute'!B205 = "0"), "", 'Split and Transpose Compute'!B205), "")</f>
        <v>Was the finalized subcontracting plan negotiated/incorporated into the undefinitized contractual action (UCA) within 90 days after award or before definitization, whichever comes first?(FAR 19.704(d), 19.705-5(a) (5), &amp; (b))</v>
      </c>
    </row>
    <row r="204" spans="1:2">
      <c r="A204" t="str">
        <f>IF(OR('Split and Transpose Compute'!A206 = 0, 'Split and Transpose Compute'!A206 = "0"), "", 'Split and Transpose Compute'!A206)</f>
        <v>28AB</v>
      </c>
      <c r="B204" s="3" t="str">
        <f>IFERROR(IF(OR('Split and Transpose Compute'!B206 = 0, 'Split and Transpose Compute'!B206 = "0"), "", 'Split and Transpose Compute'!B206), "")</f>
        <v>Does the file include evidence of a current ACO approved master subcontract plan and/or individual goals determined adequate by the PCO, small business office, and SBA with input as appropriate from the ACO? (FAR 19.704(a) and (d), FAR 19.705-4, 42.302(a)(52-54))</v>
      </c>
    </row>
    <row r="205" spans="1:2">
      <c r="A205" t="str">
        <f>IF(OR('Split and Transpose Compute'!A207 = 0, 'Split and Transpose Compute'!A207 = "0"), "", 'Split and Transpose Compute'!A207)</f>
        <v>28AC</v>
      </c>
      <c r="B205" s="3" t="str">
        <f>IFERROR(IF(OR('Split and Transpose Compute'!B207 = 0, 'Split and Transpose Compute'!B207 = "0"), "", 'Split and Transpose Compute'!B207), "")</f>
        <v>8.18 UCI Were applicable approvals or Determinations and Findings (D&amp;F’s) approved at the appropriate level and included in the contract file for the need for a subcontracting plan? (FAR 19.702(a), FAR 19.702(b), FAR 19.705-2, FAR 19.705-2(c), DFARS 219.702-70) (Hill PK Addendum) Examples include the following:If &gt;$750K (&gt;$1.5M for construction) and no subcontracting possibilities exist, has the CO made a determination coordinated with the small business specialist and approved one level above the CO? (FAR 19.704(d), SB review is a best practice)</v>
      </c>
    </row>
    <row r="206" spans="1:2">
      <c r="A206" t="str">
        <f>IF(OR('Split and Transpose Compute'!A208 = 0, 'Split and Transpose Compute'!A208 = "0"), "", 'Split and Transpose Compute'!A208)</f>
        <v>28AD</v>
      </c>
      <c r="B206" s="3" t="str">
        <f>IFERROR(IF(OR('Split and Transpose Compute'!B208 = 0, 'Split and Transpose Compute'!B208 = "0"), "", 'Split and Transpose Compute'!B208), "")</f>
        <v>For contractors participating in the DoD test program for negotiation of comprehensive small business subcontracting plan at a corporate, division, or plant-wide basis, does the file contain a copy of the approved comprehensive plan and/or the clauses incorporated into the solicitation/contract are tailored as appropriate for the test program? (FAR 19.704(d), DFARS 219.702-70, 219.708)</v>
      </c>
    </row>
    <row r="207" spans="1:2">
      <c r="A207" t="str">
        <f>IF(OR('Split and Transpose Compute'!A209 = 0, 'Split and Transpose Compute'!A209 = "0"), "", 'Split and Transpose Compute'!A209)</f>
        <v>28AG</v>
      </c>
      <c r="B207" s="3" t="str">
        <f>IFERROR(IF(OR('Split and Transpose Compute'!B209 = 0, 'Split and Transpose Compute'!B209 = "0"), "", 'Split and Transpose Compute'!B209), "")</f>
        <v>11.1 UCI In making an award that requires a subcontracting plan, did the contracting officer assure that a subcontracting plan was submitted when required and ensure that an acceptable plan is incorporated into and made a material part of the contract? (FAR 19.702, FAR 19.704, FAR 19.705, DFARS 219.702-70, DFARS 219.704)</v>
      </c>
    </row>
    <row r="208" spans="1:2">
      <c r="A208" t="str">
        <f>IF(OR('Split and Transpose Compute'!A210 = 0, 'Split and Transpose Compute'!A210 = "0"), "", 'Split and Transpose Compute'!A210)</f>
        <v>28AH</v>
      </c>
      <c r="B208" s="3" t="str">
        <f>IFERROR(IF(OR('Split and Transpose Compute'!B210 = 0, 'Split and Transpose Compute'!B210 = "0"), "", 'Split and Transpose Compute'!B210), "")</f>
        <v>11.4 UCI After a contract or contract modification containing a subcontracting plan is awarded or an existing subcontracting plan is amended, did the contracting officer fulfill postaward responsibilities of FAR 19.705-6 including notification and distribution to SBA, monitoring and evaluating prime contractor's compliance with subcontracting plan, and acknowledgement or rejection of ISR and SSR in the eSRS? (FAR 19.705-6, DFARS 219.702-70, DFARS 219.705-6)</v>
      </c>
    </row>
    <row r="209" spans="1:2">
      <c r="A209" t="str">
        <f>IF(OR('Split and Transpose Compute'!A211 = 0, 'Split and Transpose Compute'!A211 = "0"), "", 'Split and Transpose Compute'!A211)</f>
        <v>28AI</v>
      </c>
      <c r="B209" s="3" t="str">
        <f>IFERROR(IF(OR('Split and Transpose Compute'!B211 = 0, 'Split and Transpose Compute'!B211 = "0"), "", 'Split and Transpose Compute'!B211), "")</f>
        <v>If the contractor proposed use of a commercial subcontracting plan, does the file contain a copy of the approved plan and/or a copy of the final decision assessing liquidating damages, if applicable? (FAR 19.705-7(f))</v>
      </c>
    </row>
    <row r="210" spans="1:2">
      <c r="A210" t="str">
        <f>IF(OR('Split and Transpose Compute'!A212 = 0, 'Split and Transpose Compute'!A212 = "0"), "", 'Split and Transpose Compute'!A212)</f>
        <v>28AJ</v>
      </c>
      <c r="B210" s="3" t="str">
        <f>IFERROR(IF(OR('Split and Transpose Compute'!B212 = 0, 'Split and Transpose Compute'!B212 = "0"), "", 'Split and Transpose Compute'!B212), "")</f>
        <v>11.2 UCI In making an award that requires a subcontracting plan, did the contracting officer notify SBA of the opportunity to review the proposed contract (including the plan and supporting documentation) in sufficient time to provide the representative a reasonable time to review the material and submit advisory recommendations to the contracting officer. (FAR 19.705-5(a)(3), DFARS 219.702-70)</v>
      </c>
    </row>
    <row r="211" spans="1:2">
      <c r="A211" t="str">
        <f>IF(OR('Split and Transpose Compute'!A213 = 0, 'Split and Transpose Compute'!A213 = "0"), "", 'Split and Transpose Compute'!A213)</f>
        <v>28AK</v>
      </c>
      <c r="B211" s="3" t="str">
        <f>IFERROR(IF(OR('Split and Transpose Compute'!B213 = 0, 'Split and Transpose Compute'!B213 = "0"), "", 'Split and Transpose Compute'!B213), "")</f>
        <v>11.3 UCI Did the contracting officer's review of the subcontracting plan for adequacy ensure that the required information, goals, and assurances are included (see 19.704) and demonstrate that the contracting officer took actions required in FAR 19.705-4(d), to include obtaining advice and recommendations from the agency small business specialist. (FAR 19.704, FAR 19.705-4(d), DFARS 219.702-70)</v>
      </c>
    </row>
    <row r="212" spans="1:2">
      <c r="A212" t="str">
        <f>IF(OR('Split and Transpose Compute'!A214 = 0, 'Split and Transpose Compute'!A214 = "0"), "", 'Split and Transpose Compute'!A214)</f>
        <v>32AC</v>
      </c>
      <c r="B212" s="3" t="str">
        <f>IFERROR(IF(OR('Split and Transpose Compute'!B214 = 0, 'Split and Transpose Compute'!B214 = "0"), "", 'Split and Transpose Compute'!B214), "")</f>
        <v>12.4 UCI If the award requires a subcontracting plan, did the CO consider the contractor's compliance with the subcontracting plans submitted on previous contracts as a factor in determining contractor responsibility? (FAR 19.705-5(a)(1))</v>
      </c>
    </row>
    <row r="213" spans="1:2">
      <c r="A213" t="str">
        <f>IF(OR('Split and Transpose Compute'!A215 = 0, 'Split and Transpose Compute'!A215 = "0"), "", 'Split and Transpose Compute'!A215)</f>
        <v>33AE</v>
      </c>
      <c r="B213" s="3" t="str">
        <f>IFERROR(IF(OR('Split and Transpose Compute'!B215 = 0, 'Split and Transpose Compute'!B215 = "0"), "", 'Split and Transpose Compute'!B215), "")</f>
        <v>Does the Undefinitized Contractual Action (UCA) contain a preliminary subcontracting plan? (FAR 19.705-5(b))</v>
      </c>
    </row>
    <row r="214" spans="1:2">
      <c r="A214" t="str">
        <f>IF(OR('Split and Transpose Compute'!A216 = 0, 'Split and Transpose Compute'!A216 = "0"), "", 'Split and Transpose Compute'!A216)</f>
        <v>71BA</v>
      </c>
      <c r="B214" s="3" t="str">
        <f>IFERROR(IF(OR('Split and Transpose Compute'!B216 = 0, 'Split and Transpose Compute'!B216 = "0"), "", 'Split and Transpose Compute'!B216), "")</f>
        <v>If contract administration has been delegated to the DCMA, did the file contain evidence the ACO received, evaluated, and reported evaluation of the eSRS report to the procuring activity or provided immediate notice of the contractor's failure to meet commitments or to comply in good faith with the established goals? (FAR 19.702, 19.704, 19.706)</v>
      </c>
    </row>
    <row r="215" spans="1:2">
      <c r="A215" t="str">
        <f>IF(OR('Split and Transpose Compute'!A217 = 0, 'Split and Transpose Compute'!A217 = "0"), "", 'Split and Transpose Compute'!A217)</f>
        <v>71BB</v>
      </c>
      <c r="B215" s="3" t="str">
        <f>IFERROR(IF(OR('Split and Transpose Compute'!B217 = 0, 'Split and Transpose Compute'!B217 = "0"), "", 'Split and Transpose Compute'!B217), "")</f>
        <v>If Contract administration has been retained by the procuring activity? did the file contain documentation of receipt and evaluation of the eSRS report or action to ensure eSRS report was submitted in a timely manner? (FAR 19.702, FAR 19.704, FAR 19.706, PL 95-507)</v>
      </c>
    </row>
    <row r="216" spans="1:2">
      <c r="A216" t="str">
        <f>IF(OR('Split and Transpose Compute'!A218 = 0, 'Split and Transpose Compute'!A218 = "0"), "", 'Split and Transpose Compute'!A218)</f>
        <v>32AA</v>
      </c>
      <c r="B216" s="3" t="str">
        <f>IFERROR(IF(OR('Split and Transpose Compute'!B218 = 0, 'Split and Transpose Compute'!B218 = "0"), "", 'Split and Transpose Compute'!B218), "")</f>
        <v>12.1 UCI Does the file include documentation supporting a determination of responsibility or nonresponsibility, including compliance with Limitations on Subcontracting (if applicable) and queries of all required systems (e.g., SAM (if no exception applies), FAPIIS (if &gt;SAT), and SPRS? (FAR 4.1102 - (SAM), FAR 9.103, FAR 9.104-1, FAR 9.105-2, FAR 9.405(e)(1), FAR 9.104-6 - (FAPIIS), DFARS 204.7602, DFARS 209.104-1, DAFFARS 5309.104-1)</v>
      </c>
    </row>
    <row r="217" spans="1:2">
      <c r="A217" t="str">
        <f>IF(OR('Split and Transpose Compute'!A219 = 0, 'Split and Transpose Compute'!A219 = "0"), "", 'Split and Transpose Compute'!A219)</f>
        <v>32AB</v>
      </c>
      <c r="B217" s="3" t="str">
        <f>IFERROR(IF(OR('Split and Transpose Compute'!B219 = 0, 'Split and Transpose Compute'!B219 = "0"), "", 'Split and Transpose Compute'!B219), "")</f>
        <v>If the Canadian Commercial CORP (CCC) determination of responsibility is not consistent with other information available, did the CO request from CCC and any other sources additional information as necessary to make a responsibility determination? (DFARS 209.104-4)</v>
      </c>
    </row>
    <row r="218" spans="1:2">
      <c r="A218" t="str">
        <f>IF(OR('Split and Transpose Compute'!A220 = 0, 'Split and Transpose Compute'!A220 = "0"), "", 'Split and Transpose Compute'!A220)</f>
        <v>32AC</v>
      </c>
      <c r="B218" s="3" t="str">
        <f>IFERROR(IF(OR('Split and Transpose Compute'!B220 = 0, 'Split and Transpose Compute'!B220 = "0"), "", 'Split and Transpose Compute'!B220), "")</f>
        <v>12.4 UCI If the award requires a subcontracting plan, did the CO consider the contractor's compliance with the subcontracting plans submitted on previous contracts as a factor in determining contractor responsibility? (FAR 19.705-5(a)(1))</v>
      </c>
    </row>
    <row r="219" spans="1:2">
      <c r="A219" t="str">
        <f>IF(OR('Split and Transpose Compute'!A221 = 0, 'Split and Transpose Compute'!A221 = "0"), "", 'Split and Transpose Compute'!A221)</f>
        <v>32AD</v>
      </c>
      <c r="B219" s="3" t="str">
        <f>IFERROR(IF(OR('Split and Transpose Compute'!B221 = 0, 'Split and Transpose Compute'!B221 = "0"), "", 'Split and Transpose Compute'!B221), "")</f>
        <v>Was FAPIIS/CPARS utilized for contractor performance history during proposal evaluations? (FAR 9.104-6(a)(1),DFARS 209.105-1)</v>
      </c>
    </row>
    <row r="220" spans="1:2">
      <c r="A220" t="str">
        <f>IF(OR('Split and Transpose Compute'!A222 = 0, 'Split and Transpose Compute'!A222 = "0"), "", 'Split and Transpose Compute'!A222)</f>
        <v/>
      </c>
      <c r="B220" s="3" t="str">
        <f>IFERROR(IF(OR('Split and Transpose Compute'!B222 = 0, 'Split and Transpose Compute'!B222 = "0"), "", 'Split and Transpose Compute'!B222), "")</f>
        <v/>
      </c>
    </row>
    <row r="221" spans="1:2">
      <c r="A221" t="str">
        <f>IF(OR('Split and Transpose Compute'!A223 = 0, 'Split and Transpose Compute'!A223 = "0"), "", 'Split and Transpose Compute'!A223)</f>
        <v/>
      </c>
      <c r="B221" s="3" t="str">
        <f>IFERROR(IF(OR('Split and Transpose Compute'!B223 = 0, 'Split and Transpose Compute'!B223 = "0"), "", 'Split and Transpose Compute'!B223), "")</f>
        <v/>
      </c>
    </row>
    <row r="222" spans="1:2">
      <c r="A222" t="str">
        <f>IF(OR('Split and Transpose Compute'!A224 = 0, 'Split and Transpose Compute'!A224 = "0"), "", 'Split and Transpose Compute'!A224)</f>
        <v/>
      </c>
      <c r="B222" s="3" t="str">
        <f>IFERROR(IF(OR('Split and Transpose Compute'!B224 = 0, 'Split and Transpose Compute'!B224 = "0"), "", 'Split and Transpose Compute'!B224), "")</f>
        <v/>
      </c>
    </row>
    <row r="223" spans="1:2">
      <c r="A223" t="str">
        <f>IF(OR('Split and Transpose Compute'!A225 = 0, 'Split and Transpose Compute'!A225 = "0"), "", 'Split and Transpose Compute'!A225)</f>
        <v/>
      </c>
      <c r="B223" s="3" t="str">
        <f>IFERROR(IF(OR('Split and Transpose Compute'!B225 = 0, 'Split and Transpose Compute'!B225 = "0"), "", 'Split and Transpose Compute'!B225), "")</f>
        <v/>
      </c>
    </row>
    <row r="224" spans="1:2">
      <c r="A224" t="str">
        <f>IF(OR('Split and Transpose Compute'!A226 = 0, 'Split and Transpose Compute'!A226 = "0"), "", 'Split and Transpose Compute'!A226)</f>
        <v/>
      </c>
      <c r="B224" s="3" t="str">
        <f>IFERROR(IF(OR('Split and Transpose Compute'!B226 = 0, 'Split and Transpose Compute'!B226 = "0"), "", 'Split and Transpose Compute'!B226), "")</f>
        <v/>
      </c>
    </row>
    <row r="225" spans="1:2">
      <c r="A225" t="str">
        <f>IF(OR('Split and Transpose Compute'!A227 = 0, 'Split and Transpose Compute'!A227 = "0"), "", 'Split and Transpose Compute'!A227)</f>
        <v/>
      </c>
      <c r="B225" s="3" t="str">
        <f>IFERROR(IF(OR('Split and Transpose Compute'!B227 = 0, 'Split and Transpose Compute'!B227 = "0"), "", 'Split and Transpose Compute'!B227), "")</f>
        <v/>
      </c>
    </row>
    <row r="226" spans="1:2">
      <c r="A226" t="str">
        <f>IF(OR('Split and Transpose Compute'!A228 = 0, 'Split and Transpose Compute'!A228 = "0"), "", 'Split and Transpose Compute'!A228)</f>
        <v/>
      </c>
      <c r="B226" s="3" t="str">
        <f>IFERROR(IF(OR('Split and Transpose Compute'!B228 = 0, 'Split and Transpose Compute'!B228 = "0"), "", 'Split and Transpose Compute'!B228), "")</f>
        <v/>
      </c>
    </row>
    <row r="227" spans="1:2">
      <c r="A227" t="str">
        <f>IF(OR('Split and Transpose Compute'!A229 = 0, 'Split and Transpose Compute'!A229 = "0"), "", 'Split and Transpose Compute'!A229)</f>
        <v/>
      </c>
      <c r="B227" s="3" t="str">
        <f>IFERROR(IF(OR('Split and Transpose Compute'!B229 = 0, 'Split and Transpose Compute'!B229 = "0"), "", 'Split and Transpose Compute'!B229), "")</f>
        <v/>
      </c>
    </row>
    <row r="228" spans="1:2">
      <c r="A228" t="str">
        <f>IF(OR('Split and Transpose Compute'!A230 = 0, 'Split and Transpose Compute'!A230 = "0"), "", 'Split and Transpose Compute'!A230)</f>
        <v/>
      </c>
      <c r="B228" s="3" t="str">
        <f>IFERROR(IF(OR('Split and Transpose Compute'!B230 = 0, 'Split and Transpose Compute'!B230 = "0"), "", 'Split and Transpose Compute'!B230), "")</f>
        <v/>
      </c>
    </row>
    <row r="229" spans="1:2">
      <c r="A229" t="str">
        <f>IF(OR('Split and Transpose Compute'!A231 = 0, 'Split and Transpose Compute'!A231 = "0"), "", 'Split and Transpose Compute'!A231)</f>
        <v/>
      </c>
      <c r="B229" s="3" t="str">
        <f>IFERROR(IF(OR('Split and Transpose Compute'!B231 = 0, 'Split and Transpose Compute'!B231 = "0"), "", 'Split and Transpose Compute'!B231), "")</f>
        <v/>
      </c>
    </row>
    <row r="230" spans="1:2">
      <c r="A230" t="str">
        <f>IF(OR('Split and Transpose Compute'!A232 = 0, 'Split and Transpose Compute'!A232 = "0"), "", 'Split and Transpose Compute'!A232)</f>
        <v/>
      </c>
      <c r="B230" s="3" t="str">
        <f>IFERROR(IF(OR('Split and Transpose Compute'!B232 = 0, 'Split and Transpose Compute'!B232 = "0"), "", 'Split and Transpose Compute'!B232), "")</f>
        <v/>
      </c>
    </row>
    <row r="231" spans="1:2">
      <c r="A231" t="str">
        <f>IF(OR('Split and Transpose Compute'!A233 = 0, 'Split and Transpose Compute'!A233 = "0"), "", 'Split and Transpose Compute'!A233)</f>
        <v/>
      </c>
      <c r="B231" s="3" t="str">
        <f>IFERROR(IF(OR('Split and Transpose Compute'!B233 = 0, 'Split and Transpose Compute'!B233 = "0"), "", 'Split and Transpose Compute'!B233), "")</f>
        <v/>
      </c>
    </row>
    <row r="232" spans="1:2">
      <c r="A232" t="str">
        <f>IF(OR('Split and Transpose Compute'!A234 = 0, 'Split and Transpose Compute'!A234 = "0"), "", 'Split and Transpose Compute'!A234)</f>
        <v/>
      </c>
      <c r="B232" s="3" t="str">
        <f>IFERROR(IF(OR('Split and Transpose Compute'!B234 = 0, 'Split and Transpose Compute'!B234 = "0"), "", 'Split and Transpose Compute'!B234), "")</f>
        <v/>
      </c>
    </row>
    <row r="233" spans="1:2">
      <c r="A233" t="str">
        <f>IF(OR('Split and Transpose Compute'!A235 = 0, 'Split and Transpose Compute'!A235 = "0"), "", 'Split and Transpose Compute'!A235)</f>
        <v/>
      </c>
      <c r="B233" s="3" t="str">
        <f>IFERROR(IF(OR('Split and Transpose Compute'!B235 = 0, 'Split and Transpose Compute'!B235 = "0"), "", 'Split and Transpose Compute'!B235), "")</f>
        <v/>
      </c>
    </row>
    <row r="234" spans="1:2">
      <c r="A234" t="str">
        <f>IF(OR('Split and Transpose Compute'!A236 = 0, 'Split and Transpose Compute'!A236 = "0"), "", 'Split and Transpose Compute'!A236)</f>
        <v/>
      </c>
      <c r="B234" s="3" t="str">
        <f>IFERROR(IF(OR('Split and Transpose Compute'!B236 = 0, 'Split and Transpose Compute'!B236 = "0"), "", 'Split and Transpose Compute'!B236), "")</f>
        <v/>
      </c>
    </row>
    <row r="235" spans="1:2">
      <c r="A235" t="str">
        <f>IF(OR('Split and Transpose Compute'!A237 = 0, 'Split and Transpose Compute'!A237 = "0"), "", 'Split and Transpose Compute'!A237)</f>
        <v/>
      </c>
      <c r="B235" s="3" t="str">
        <f>IFERROR(IF(OR('Split and Transpose Compute'!B237 = 0, 'Split and Transpose Compute'!B237 = "0"), "", 'Split and Transpose Compute'!B237), "")</f>
        <v/>
      </c>
    </row>
    <row r="236" spans="1:2">
      <c r="A236" t="str">
        <f>IF(OR('Split and Transpose Compute'!A238 = 0, 'Split and Transpose Compute'!A238 = "0"), "", 'Split and Transpose Compute'!A238)</f>
        <v/>
      </c>
      <c r="B236" s="3" t="str">
        <f>IFERROR(IF(OR('Split and Transpose Compute'!B238 = 0, 'Split and Transpose Compute'!B238 = "0"), "", 'Split and Transpose Compute'!B238), "")</f>
        <v/>
      </c>
    </row>
    <row r="237" spans="1:2">
      <c r="A237" t="str">
        <f>IF(OR('Split and Transpose Compute'!A239 = 0, 'Split and Transpose Compute'!A239 = "0"), "", 'Split and Transpose Compute'!A239)</f>
        <v/>
      </c>
      <c r="B237" s="3" t="str">
        <f>IFERROR(IF(OR('Split and Transpose Compute'!B239 = 0, 'Split and Transpose Compute'!B239 = "0"), "", 'Split and Transpose Compute'!B239), "")</f>
        <v/>
      </c>
    </row>
    <row r="238" spans="1:2">
      <c r="A238" t="str">
        <f>IF(OR('Split and Transpose Compute'!A240 = 0, 'Split and Transpose Compute'!A240 = "0"), "", 'Split and Transpose Compute'!A240)</f>
        <v/>
      </c>
      <c r="B238" s="3" t="str">
        <f>IFERROR(IF(OR('Split and Transpose Compute'!B240 = 0, 'Split and Transpose Compute'!B240 = "0"), "", 'Split and Transpose Compute'!B240), "")</f>
        <v/>
      </c>
    </row>
    <row r="239" spans="1:2">
      <c r="A239" t="str">
        <f>IF(OR('Split and Transpose Compute'!A241 = 0, 'Split and Transpose Compute'!A241 = "0"), "", 'Split and Transpose Compute'!A241)</f>
        <v/>
      </c>
      <c r="B239" s="3" t="str">
        <f>IFERROR(IF(OR('Split and Transpose Compute'!B241 = 0, 'Split and Transpose Compute'!B241 = "0"), "", 'Split and Transpose Compute'!B241), "")</f>
        <v/>
      </c>
    </row>
    <row r="240" spans="1:2">
      <c r="A240" t="str">
        <f>IF(OR('Split and Transpose Compute'!A242 = 0, 'Split and Transpose Compute'!A242 = "0"), "", 'Split and Transpose Compute'!A242)</f>
        <v/>
      </c>
      <c r="B240" s="3" t="str">
        <f>IFERROR(IF(OR('Split and Transpose Compute'!B242 = 0, 'Split and Transpose Compute'!B242 = "0"), "", 'Split and Transpose Compute'!B242), "")</f>
        <v/>
      </c>
    </row>
    <row r="241" spans="1:2">
      <c r="A241" t="str">
        <f>IF(OR('Split and Transpose Compute'!A243 = 0, 'Split and Transpose Compute'!A243 = "0"), "", 'Split and Transpose Compute'!A243)</f>
        <v/>
      </c>
      <c r="B241" s="3" t="str">
        <f>IFERROR(IF(OR('Split and Transpose Compute'!B243 = 0, 'Split and Transpose Compute'!B243 = "0"), "", 'Split and Transpose Compute'!B243), "")</f>
        <v/>
      </c>
    </row>
    <row r="242" spans="1:2">
      <c r="A242" t="str">
        <f>IF(OR('Split and Transpose Compute'!A244 = 0, 'Split and Transpose Compute'!A244 = "0"), "", 'Split and Transpose Compute'!A244)</f>
        <v/>
      </c>
      <c r="B242" s="3" t="str">
        <f>IFERROR(IF(OR('Split and Transpose Compute'!B244 = 0, 'Split and Transpose Compute'!B244 = "0"), "", 'Split and Transpose Compute'!B244), "")</f>
        <v/>
      </c>
    </row>
    <row r="243" spans="1:2">
      <c r="A243" t="str">
        <f>IF(OR('Split and Transpose Compute'!A245 = 0, 'Split and Transpose Compute'!A245 = "0"), "", 'Split and Transpose Compute'!A245)</f>
        <v/>
      </c>
      <c r="B243" s="3" t="str">
        <f>IFERROR(IF(OR('Split and Transpose Compute'!B245 = 0, 'Split and Transpose Compute'!B245 = "0"), "", 'Split and Transpose Compute'!B245), "")</f>
        <v/>
      </c>
    </row>
    <row r="244" spans="1:2">
      <c r="A244" t="str">
        <f>IF(OR('Split and Transpose Compute'!A246 = 0, 'Split and Transpose Compute'!A246 = "0"), "", 'Split and Transpose Compute'!A246)</f>
        <v/>
      </c>
      <c r="B244" s="3" t="str">
        <f>IFERROR(IF(OR('Split and Transpose Compute'!B246 = 0, 'Split and Transpose Compute'!B246 = "0"), "", 'Split and Transpose Compute'!B246), "")</f>
        <v/>
      </c>
    </row>
    <row r="245" spans="1:2">
      <c r="A245" t="str">
        <f>IF(OR('Split and Transpose Compute'!A247 = 0, 'Split and Transpose Compute'!A247 = "0"), "", 'Split and Transpose Compute'!A247)</f>
        <v/>
      </c>
      <c r="B245" s="3" t="str">
        <f>IFERROR(IF(OR('Split and Transpose Compute'!B247 = 0, 'Split and Transpose Compute'!B247 = "0"), "", 'Split and Transpose Compute'!B247), "")</f>
        <v/>
      </c>
    </row>
    <row r="246" spans="1:2">
      <c r="A246" t="str">
        <f>IF(OR('Split and Transpose Compute'!A248 = 0, 'Split and Transpose Compute'!A248 = "0"), "", 'Split and Transpose Compute'!A248)</f>
        <v/>
      </c>
      <c r="B246" s="3" t="str">
        <f>IFERROR(IF(OR('Split and Transpose Compute'!B248 = 0, 'Split and Transpose Compute'!B248 = "0"), "", 'Split and Transpose Compute'!B248), "")</f>
        <v/>
      </c>
    </row>
    <row r="247" spans="1:2">
      <c r="A247" t="str">
        <f>IF(OR('Split and Transpose Compute'!A249 = 0, 'Split and Transpose Compute'!A249 = "0"), "", 'Split and Transpose Compute'!A249)</f>
        <v/>
      </c>
      <c r="B247" s="3" t="str">
        <f>IFERROR(IF(OR('Split and Transpose Compute'!B249 = 0, 'Split and Transpose Compute'!B249 = "0"), "", 'Split and Transpose Compute'!B249), "")</f>
        <v/>
      </c>
    </row>
    <row r="248" spans="1:2">
      <c r="A248" t="str">
        <f>IF(OR('Split and Transpose Compute'!A250 = 0, 'Split and Transpose Compute'!A250 = "0"), "", 'Split and Transpose Compute'!A250)</f>
        <v/>
      </c>
      <c r="B248" s="3" t="str">
        <f>IFERROR(IF(OR('Split and Transpose Compute'!B250 = 0, 'Split and Transpose Compute'!B250 = "0"), "", 'Split and Transpose Compute'!B250), "")</f>
        <v/>
      </c>
    </row>
    <row r="249" spans="1:2">
      <c r="A249" t="str">
        <f>IF(OR('Split and Transpose Compute'!A251 = 0, 'Split and Transpose Compute'!A251 = "0"), "", 'Split and Transpose Compute'!A251)</f>
        <v/>
      </c>
      <c r="B249" s="3" t="str">
        <f>IFERROR(IF(OR('Split and Transpose Compute'!B251 = 0, 'Split and Transpose Compute'!B251 = "0"), "", 'Split and Transpose Compute'!B251), "")</f>
        <v/>
      </c>
    </row>
    <row r="250" spans="1:2">
      <c r="A250" t="str">
        <f>IF(OR('Split and Transpose Compute'!A252 = 0, 'Split and Transpose Compute'!A252 = "0"), "", 'Split and Transpose Compute'!A252)</f>
        <v/>
      </c>
      <c r="B250" s="3" t="str">
        <f>IFERROR(IF(OR('Split and Transpose Compute'!B252 = 0, 'Split and Transpose Compute'!B252 = "0"), "", 'Split and Transpose Compute'!B252), "")</f>
        <v/>
      </c>
    </row>
    <row r="251" spans="1:2">
      <c r="A251" t="str">
        <f>IF(OR('Split and Transpose Compute'!A253 = 0, 'Split and Transpose Compute'!A253 = "0"), "", 'Split and Transpose Compute'!A253)</f>
        <v/>
      </c>
      <c r="B251" s="3" t="str">
        <f>IFERROR(IF(OR('Split and Transpose Compute'!B253 = 0, 'Split and Transpose Compute'!B253 = "0"), "", 'Split and Transpose Compute'!B253), "")</f>
        <v/>
      </c>
    </row>
    <row r="252" spans="1:2">
      <c r="A252" t="str">
        <f>IF(OR('Split and Transpose Compute'!A254 = 0, 'Split and Transpose Compute'!A254 = "0"), "", 'Split and Transpose Compute'!A254)</f>
        <v/>
      </c>
      <c r="B252" s="3" t="str">
        <f>IFERROR(IF(OR('Split and Transpose Compute'!B254 = 0, 'Split and Transpose Compute'!B254 = "0"), "", 'Split and Transpose Compute'!B254), "")</f>
        <v/>
      </c>
    </row>
    <row r="253" spans="1:2">
      <c r="A253" t="str">
        <f>IF(OR('Split and Transpose Compute'!A255 = 0, 'Split and Transpose Compute'!A255 = "0"), "", 'Split and Transpose Compute'!A255)</f>
        <v/>
      </c>
      <c r="B253" s="3" t="str">
        <f>IFERROR(IF(OR('Split and Transpose Compute'!B255 = 0, 'Split and Transpose Compute'!B255 = "0"), "", 'Split and Transpose Compute'!B255), "")</f>
        <v/>
      </c>
    </row>
    <row r="254" spans="1:2">
      <c r="A254" t="str">
        <f>IF(OR('Split and Transpose Compute'!A256 = 0, 'Split and Transpose Compute'!A256 = "0"), "", 'Split and Transpose Compute'!A256)</f>
        <v/>
      </c>
      <c r="B254" s="3" t="str">
        <f>IFERROR(IF(OR('Split and Transpose Compute'!B256 = 0, 'Split and Transpose Compute'!B256 = "0"), "", 'Split and Transpose Compute'!B256), "")</f>
        <v/>
      </c>
    </row>
    <row r="255" spans="1:2">
      <c r="A255" t="str">
        <f>IF(OR('Split and Transpose Compute'!A257 = 0, 'Split and Transpose Compute'!A257 = "0"), "", 'Split and Transpose Compute'!A257)</f>
        <v/>
      </c>
      <c r="B255" s="3" t="str">
        <f>IFERROR(IF(OR('Split and Transpose Compute'!B257 = 0, 'Split and Transpose Compute'!B257 = "0"), "", 'Split and Transpose Compute'!B257), "")</f>
        <v/>
      </c>
    </row>
    <row r="256" spans="1:2">
      <c r="A256" t="str">
        <f>IF(OR('Split and Transpose Compute'!A258 = 0, 'Split and Transpose Compute'!A258 = "0"), "", 'Split and Transpose Compute'!A258)</f>
        <v/>
      </c>
      <c r="B256" s="3" t="str">
        <f>IFERROR(IF(OR('Split and Transpose Compute'!B258 = 0, 'Split and Transpose Compute'!B258 = "0"), "", 'Split and Transpose Compute'!B258), "")</f>
        <v/>
      </c>
    </row>
    <row r="257" spans="1:2">
      <c r="A257" t="str">
        <f>IF(OR('Split and Transpose Compute'!A259 = 0, 'Split and Transpose Compute'!A259 = "0"), "", 'Split and Transpose Compute'!A259)</f>
        <v/>
      </c>
      <c r="B257" s="3" t="str">
        <f>IFERROR(IF(OR('Split and Transpose Compute'!B259 = 0, 'Split and Transpose Compute'!B259 = "0"), "", 'Split and Transpose Compute'!B259), "")</f>
        <v/>
      </c>
    </row>
    <row r="258" spans="1:2">
      <c r="A258" t="str">
        <f>IF(OR('Split and Transpose Compute'!A260 = 0, 'Split and Transpose Compute'!A260 = "0"), "", 'Split and Transpose Compute'!A260)</f>
        <v/>
      </c>
      <c r="B258" s="3" t="str">
        <f>IFERROR(IF(OR('Split and Transpose Compute'!B260 = 0, 'Split and Transpose Compute'!B260 = "0"), "", 'Split and Transpose Compute'!B260), "")</f>
        <v/>
      </c>
    </row>
    <row r="259" spans="1:2">
      <c r="A259" t="str">
        <f>IF(OR('Split and Transpose Compute'!A261 = 0, 'Split and Transpose Compute'!A261 = "0"), "", 'Split and Transpose Compute'!A261)</f>
        <v/>
      </c>
      <c r="B259" s="3" t="str">
        <f>IFERROR(IF(OR('Split and Transpose Compute'!B261 = 0, 'Split and Transpose Compute'!B261 = "0"), "", 'Split and Transpose Compute'!B261), "")</f>
        <v/>
      </c>
    </row>
    <row r="260" spans="1:2">
      <c r="A260" t="str">
        <f>IF(OR('Split and Transpose Compute'!A262 = 0, 'Split and Transpose Compute'!A262 = "0"), "", 'Split and Transpose Compute'!A262)</f>
        <v/>
      </c>
      <c r="B260" s="3" t="str">
        <f>IFERROR(IF(OR('Split and Transpose Compute'!B262 = 0, 'Split and Transpose Compute'!B262 = "0"), "", 'Split and Transpose Compute'!B262), "")</f>
        <v/>
      </c>
    </row>
    <row r="261" spans="1:2">
      <c r="A261" t="str">
        <f>IF(OR('Split and Transpose Compute'!A263 = 0, 'Split and Transpose Compute'!A263 = "0"), "", 'Split and Transpose Compute'!A263)</f>
        <v/>
      </c>
      <c r="B261" s="3" t="str">
        <f>IFERROR(IF(OR('Split and Transpose Compute'!B263 = 0, 'Split and Transpose Compute'!B263 = "0"), "", 'Split and Transpose Compute'!B263), "")</f>
        <v/>
      </c>
    </row>
    <row r="262" spans="1:2">
      <c r="A262" t="str">
        <f>IF(OR('Split and Transpose Compute'!A264 = 0, 'Split and Transpose Compute'!A264 = "0"), "", 'Split and Transpose Compute'!A264)</f>
        <v/>
      </c>
      <c r="B262" s="3" t="str">
        <f>IFERROR(IF(OR('Split and Transpose Compute'!B264 = 0, 'Split and Transpose Compute'!B264 = "0"), "", 'Split and Transpose Compute'!B264), "")</f>
        <v/>
      </c>
    </row>
    <row r="263" spans="1:2">
      <c r="A263" t="str">
        <f>IF(OR('Split and Transpose Compute'!A265 = 0, 'Split and Transpose Compute'!A265 = "0"), "", 'Split and Transpose Compute'!A265)</f>
        <v/>
      </c>
      <c r="B263" s="3" t="str">
        <f>IFERROR(IF(OR('Split and Transpose Compute'!B265 = 0, 'Split and Transpose Compute'!B265 = "0"), "", 'Split and Transpose Compute'!B265), "")</f>
        <v/>
      </c>
    </row>
    <row r="264" spans="1:2">
      <c r="A264" t="str">
        <f>IF(OR('Split and Transpose Compute'!A266 = 0, 'Split and Transpose Compute'!A266 = "0"), "", 'Split and Transpose Compute'!A266)</f>
        <v/>
      </c>
      <c r="B264" s="3" t="str">
        <f>IFERROR(IF(OR('Split and Transpose Compute'!B266 = 0, 'Split and Transpose Compute'!B266 = "0"), "", 'Split and Transpose Compute'!B266), "")</f>
        <v/>
      </c>
    </row>
    <row r="265" spans="1:2">
      <c r="A265" t="str">
        <f>IF(OR('Split and Transpose Compute'!A267 = 0, 'Split and Transpose Compute'!A267 = "0"), "", 'Split and Transpose Compute'!A267)</f>
        <v/>
      </c>
      <c r="B265" s="3" t="str">
        <f>IFERROR(IF(OR('Split and Transpose Compute'!B267 = 0, 'Split and Transpose Compute'!B267 = "0"), "", 'Split and Transpose Compute'!B267), "")</f>
        <v/>
      </c>
    </row>
    <row r="266" spans="1:2">
      <c r="A266" t="str">
        <f>IF(OR('Split and Transpose Compute'!A268 = 0, 'Split and Transpose Compute'!A268 = "0"), "", 'Split and Transpose Compute'!A268)</f>
        <v/>
      </c>
      <c r="B266" s="3" t="str">
        <f>IFERROR(IF(OR('Split and Transpose Compute'!B268 = 0, 'Split and Transpose Compute'!B268 = "0"), "", 'Split and Transpose Compute'!B268), "")</f>
        <v/>
      </c>
    </row>
    <row r="267" spans="1:2">
      <c r="A267" t="str">
        <f>IF(OR('Split and Transpose Compute'!A269 = 0, 'Split and Transpose Compute'!A269 = "0"), "", 'Split and Transpose Compute'!A269)</f>
        <v/>
      </c>
      <c r="B267" s="3" t="str">
        <f>IFERROR(IF(OR('Split and Transpose Compute'!B269 = 0, 'Split and Transpose Compute'!B269 = "0"), "", 'Split and Transpose Compute'!B269), "")</f>
        <v/>
      </c>
    </row>
    <row r="268" spans="1:2">
      <c r="A268" t="str">
        <f>IF(OR('Split and Transpose Compute'!A270 = 0, 'Split and Transpose Compute'!A270 = "0"), "", 'Split and Transpose Compute'!A270)</f>
        <v/>
      </c>
      <c r="B268" s="3" t="str">
        <f>IFERROR(IF(OR('Split and Transpose Compute'!B270 = 0, 'Split and Transpose Compute'!B270 = "0"), "", 'Split and Transpose Compute'!B270), "")</f>
        <v/>
      </c>
    </row>
    <row r="269" spans="1:2">
      <c r="A269" t="str">
        <f>IF(OR('Split and Transpose Compute'!A271 = 0, 'Split and Transpose Compute'!A271 = "0"), "", 'Split and Transpose Compute'!A271)</f>
        <v/>
      </c>
      <c r="B269" s="3" t="str">
        <f>IFERROR(IF(OR('Split and Transpose Compute'!B271 = 0, 'Split and Transpose Compute'!B271 = "0"), "", 'Split and Transpose Compute'!B271), "")</f>
        <v/>
      </c>
    </row>
    <row r="270" spans="1:2">
      <c r="A270" t="str">
        <f>IF(OR('Split and Transpose Compute'!A272 = 0, 'Split and Transpose Compute'!A272 = "0"), "", 'Split and Transpose Compute'!A272)</f>
        <v/>
      </c>
      <c r="B270" s="3" t="str">
        <f>IFERROR(IF(OR('Split and Transpose Compute'!B272 = 0, 'Split and Transpose Compute'!B272 = "0"), "", 'Split and Transpose Compute'!B272), "")</f>
        <v/>
      </c>
    </row>
    <row r="271" spans="1:2">
      <c r="A271" t="str">
        <f>IF(OR('Split and Transpose Compute'!A273 = 0, 'Split and Transpose Compute'!A273 = "0"), "", 'Split and Transpose Compute'!A273)</f>
        <v/>
      </c>
      <c r="B271" s="3" t="str">
        <f>IFERROR(IF(OR('Split and Transpose Compute'!B273 = 0, 'Split and Transpose Compute'!B273 = "0"), "", 'Split and Transpose Compute'!B273), "")</f>
        <v/>
      </c>
    </row>
    <row r="272" spans="1:2">
      <c r="A272" t="str">
        <f>IF(OR('Split and Transpose Compute'!A274 = 0, 'Split and Transpose Compute'!A274 = "0"), "", 'Split and Transpose Compute'!A274)</f>
        <v/>
      </c>
      <c r="B272" s="3" t="str">
        <f>IFERROR(IF(OR('Split and Transpose Compute'!B274 = 0, 'Split and Transpose Compute'!B274 = "0"), "", 'Split and Transpose Compute'!B274), "")</f>
        <v/>
      </c>
    </row>
    <row r="273" spans="1:2">
      <c r="A273" t="str">
        <f>IF(OR('Split and Transpose Compute'!A275 = 0, 'Split and Transpose Compute'!A275 = "0"), "", 'Split and Transpose Compute'!A275)</f>
        <v/>
      </c>
      <c r="B273" s="3" t="str">
        <f>IFERROR(IF(OR('Split and Transpose Compute'!B275 = 0, 'Split and Transpose Compute'!B275 = "0"), "", 'Split and Transpose Compute'!B275), "")</f>
        <v/>
      </c>
    </row>
    <row r="274" spans="1:2">
      <c r="A274" t="str">
        <f>IF(OR('Split and Transpose Compute'!A276 = 0, 'Split and Transpose Compute'!A276 = "0"), "", 'Split and Transpose Compute'!A276)</f>
        <v/>
      </c>
      <c r="B274" s="3" t="str">
        <f>IFERROR(IF(OR('Split and Transpose Compute'!B276 = 0, 'Split and Transpose Compute'!B276 = "0"), "", 'Split and Transpose Compute'!B276), "")</f>
        <v/>
      </c>
    </row>
    <row r="275" spans="1:2">
      <c r="A275" t="str">
        <f>IF(OR('Split and Transpose Compute'!A277 = 0, 'Split and Transpose Compute'!A277 = "0"), "", 'Split and Transpose Compute'!A277)</f>
        <v/>
      </c>
      <c r="B275" s="3" t="str">
        <f>IFERROR(IF(OR('Split and Transpose Compute'!B277 = 0, 'Split and Transpose Compute'!B277 = "0"), "", 'Split and Transpose Compute'!B277), "")</f>
        <v/>
      </c>
    </row>
    <row r="276" spans="1:2">
      <c r="A276" t="str">
        <f>IF(OR('Split and Transpose Compute'!A278 = 0, 'Split and Transpose Compute'!A278 = "0"), "", 'Split and Transpose Compute'!A278)</f>
        <v/>
      </c>
      <c r="B276" s="3" t="str">
        <f>IFERROR(IF(OR('Split and Transpose Compute'!B278 = 0, 'Split and Transpose Compute'!B278 = "0"), "", 'Split and Transpose Compute'!B278), "")</f>
        <v/>
      </c>
    </row>
    <row r="277" spans="1:2">
      <c r="A277" t="str">
        <f>IF(OR('Split and Transpose Compute'!A279 = 0, 'Split and Transpose Compute'!A279 = "0"), "", 'Split and Transpose Compute'!A279)</f>
        <v/>
      </c>
      <c r="B277" s="3" t="str">
        <f>IFERROR(IF(OR('Split and Transpose Compute'!B279 = 0, 'Split and Transpose Compute'!B279 = "0"), "", 'Split and Transpose Compute'!B279), "")</f>
        <v/>
      </c>
    </row>
    <row r="278" spans="1:2">
      <c r="A278" t="str">
        <f>IF(OR('Split and Transpose Compute'!A280 = 0, 'Split and Transpose Compute'!A280 = "0"), "", 'Split and Transpose Compute'!A280)</f>
        <v/>
      </c>
      <c r="B278" s="3" t="str">
        <f>IFERROR(IF(OR('Split and Transpose Compute'!B280 = 0, 'Split and Transpose Compute'!B280 = "0"), "", 'Split and Transpose Compute'!B280), "")</f>
        <v/>
      </c>
    </row>
    <row r="279" spans="1:2">
      <c r="A279" t="str">
        <f>IF(OR('Split and Transpose Compute'!A281 = 0, 'Split and Transpose Compute'!A281 = "0"), "", 'Split and Transpose Compute'!A281)</f>
        <v/>
      </c>
      <c r="B279" s="3" t="str">
        <f>IFERROR(IF(OR('Split and Transpose Compute'!B281 = 0, 'Split and Transpose Compute'!B281 = "0"), "", 'Split and Transpose Compute'!B281), "")</f>
        <v/>
      </c>
    </row>
    <row r="280" spans="1:2">
      <c r="A280" t="str">
        <f>IF(OR('Split and Transpose Compute'!A282 = 0, 'Split and Transpose Compute'!A282 = "0"), "", 'Split and Transpose Compute'!A282)</f>
        <v/>
      </c>
      <c r="B280" s="3" t="str">
        <f>IFERROR(IF(OR('Split and Transpose Compute'!B282 = 0, 'Split and Transpose Compute'!B282 = "0"), "", 'Split and Transpose Compute'!B282), "")</f>
        <v/>
      </c>
    </row>
    <row r="281" spans="1:2">
      <c r="A281" t="str">
        <f>IF(OR('Split and Transpose Compute'!A283 = 0, 'Split and Transpose Compute'!A283 = "0"), "", 'Split and Transpose Compute'!A283)</f>
        <v/>
      </c>
      <c r="B281" s="3" t="str">
        <f>IFERROR(IF(OR('Split and Transpose Compute'!B283 = 0, 'Split and Transpose Compute'!B283 = "0"), "", 'Split and Transpose Compute'!B283), "")</f>
        <v/>
      </c>
    </row>
    <row r="282" spans="1:2">
      <c r="A282" t="str">
        <f>IF(OR('Split and Transpose Compute'!A284 = 0, 'Split and Transpose Compute'!A284 = "0"), "", 'Split and Transpose Compute'!A284)</f>
        <v/>
      </c>
      <c r="B282" s="3" t="str">
        <f>IFERROR(IF(OR('Split and Transpose Compute'!B284 = 0, 'Split and Transpose Compute'!B284 = "0"), "", 'Split and Transpose Compute'!B284), "")</f>
        <v/>
      </c>
    </row>
    <row r="283" spans="1:2">
      <c r="A283" t="str">
        <f>IF(OR('Split and Transpose Compute'!A285 = 0, 'Split and Transpose Compute'!A285 = "0"), "", 'Split and Transpose Compute'!A285)</f>
        <v/>
      </c>
      <c r="B283" s="3" t="str">
        <f>IFERROR(IF(OR('Split and Transpose Compute'!B285 = 0, 'Split and Transpose Compute'!B285 = "0"), "", 'Split and Transpose Compute'!B285), "")</f>
        <v/>
      </c>
    </row>
    <row r="284" spans="1:2">
      <c r="A284" t="str">
        <f>IF(OR('Split and Transpose Compute'!A286 = 0, 'Split and Transpose Compute'!A286 = "0"), "", 'Split and Transpose Compute'!A286)</f>
        <v/>
      </c>
      <c r="B284" s="3" t="str">
        <f>IFERROR(IF(OR('Split and Transpose Compute'!B286 = 0, 'Split and Transpose Compute'!B286 = "0"), "", 'Split and Transpose Compute'!B286), "")</f>
        <v/>
      </c>
    </row>
    <row r="285" spans="1:2">
      <c r="A285" t="str">
        <f>IF(OR('Split and Transpose Compute'!A287 = 0, 'Split and Transpose Compute'!A287 = "0"), "", 'Split and Transpose Compute'!A287)</f>
        <v/>
      </c>
      <c r="B285" s="3" t="str">
        <f>IFERROR(IF(OR('Split and Transpose Compute'!B287 = 0, 'Split and Transpose Compute'!B287 = "0"), "", 'Split and Transpose Compute'!B287), "")</f>
        <v/>
      </c>
    </row>
    <row r="286" spans="1:2">
      <c r="A286" t="str">
        <f>IF(OR('Split and Transpose Compute'!A288 = 0, 'Split and Transpose Compute'!A288 = "0"), "", 'Split and Transpose Compute'!A288)</f>
        <v/>
      </c>
      <c r="B286" s="3" t="str">
        <f>IFERROR(IF(OR('Split and Transpose Compute'!B288 = 0, 'Split and Transpose Compute'!B288 = "0"), "", 'Split and Transpose Compute'!B288), "")</f>
        <v/>
      </c>
    </row>
    <row r="287" spans="1:2">
      <c r="A287" t="str">
        <f>IF(OR('Split and Transpose Compute'!A289 = 0, 'Split and Transpose Compute'!A289 = "0"), "", 'Split and Transpose Compute'!A289)</f>
        <v/>
      </c>
      <c r="B287" s="3" t="str">
        <f>IFERROR(IF(OR('Split and Transpose Compute'!B289 = 0, 'Split and Transpose Compute'!B289 = "0"), "", 'Split and Transpose Compute'!B289), "")</f>
        <v/>
      </c>
    </row>
    <row r="288" spans="1:2">
      <c r="A288" t="str">
        <f>IF(OR('Split and Transpose Compute'!A290 = 0, 'Split and Transpose Compute'!A290 = "0"), "", 'Split and Transpose Compute'!A290)</f>
        <v/>
      </c>
      <c r="B288" s="3" t="str">
        <f>IFERROR(IF(OR('Split and Transpose Compute'!B290 = 0, 'Split and Transpose Compute'!B290 = "0"), "", 'Split and Transpose Compute'!B290), "")</f>
        <v/>
      </c>
    </row>
    <row r="289" spans="1:2">
      <c r="A289" t="str">
        <f>IF(OR('Split and Transpose Compute'!A291 = 0, 'Split and Transpose Compute'!A291 = "0"), "", 'Split and Transpose Compute'!A291)</f>
        <v/>
      </c>
      <c r="B289" s="3" t="str">
        <f>IFERROR(IF(OR('Split and Transpose Compute'!B291 = 0, 'Split and Transpose Compute'!B291 = "0"), "", 'Split and Transpose Compute'!B291), "")</f>
        <v/>
      </c>
    </row>
    <row r="290" spans="1:2">
      <c r="A290" t="str">
        <f>IF(OR('Split and Transpose Compute'!A292 = 0, 'Split and Transpose Compute'!A292 = "0"), "", 'Split and Transpose Compute'!A292)</f>
        <v/>
      </c>
      <c r="B290" s="3" t="str">
        <f>IFERROR(IF(OR('Split and Transpose Compute'!B292 = 0, 'Split and Transpose Compute'!B292 = "0"), "", 'Split and Transpose Compute'!B292), "")</f>
        <v/>
      </c>
    </row>
    <row r="291" spans="1:2">
      <c r="A291" t="str">
        <f>IF(OR('Split and Transpose Compute'!A293 = 0, 'Split and Transpose Compute'!A293 = "0"), "", 'Split and Transpose Compute'!A293)</f>
        <v/>
      </c>
      <c r="B291" s="3" t="str">
        <f>IFERROR(IF(OR('Split and Transpose Compute'!B293 = 0, 'Split and Transpose Compute'!B293 = "0"), "", 'Split and Transpose Compute'!B293), "")</f>
        <v/>
      </c>
    </row>
    <row r="292" spans="1:2">
      <c r="A292" t="str">
        <f>IF(OR('Split and Transpose Compute'!A294 = 0, 'Split and Transpose Compute'!A294 = "0"), "", 'Split and Transpose Compute'!A294)</f>
        <v/>
      </c>
      <c r="B292" s="3" t="str">
        <f>IFERROR(IF(OR('Split and Transpose Compute'!B294 = 0, 'Split and Transpose Compute'!B294 = "0"), "", 'Split and Transpose Compute'!B294), "")</f>
        <v/>
      </c>
    </row>
    <row r="293" spans="1:2">
      <c r="A293" t="str">
        <f>IF(OR('Split and Transpose Compute'!A295 = 0, 'Split and Transpose Compute'!A295 = "0"), "", 'Split and Transpose Compute'!A295)</f>
        <v/>
      </c>
      <c r="B293" s="3" t="str">
        <f>IFERROR(IF(OR('Split and Transpose Compute'!B295 = 0, 'Split and Transpose Compute'!B295 = "0"), "", 'Split and Transpose Compute'!B295), "")</f>
        <v/>
      </c>
    </row>
    <row r="294" spans="1:2">
      <c r="A294" t="str">
        <f>IF(OR('Split and Transpose Compute'!A296 = 0, 'Split and Transpose Compute'!A296 = "0"), "", 'Split and Transpose Compute'!A296)</f>
        <v/>
      </c>
      <c r="B294" s="3" t="str">
        <f>IFERROR(IF(OR('Split and Transpose Compute'!B296 = 0, 'Split and Transpose Compute'!B296 = "0"), "", 'Split and Transpose Compute'!B296), "")</f>
        <v/>
      </c>
    </row>
    <row r="295" spans="1:2">
      <c r="A295" t="str">
        <f>IF(OR('Split and Transpose Compute'!A297 = 0, 'Split and Transpose Compute'!A297 = "0"), "", 'Split and Transpose Compute'!A297)</f>
        <v/>
      </c>
      <c r="B295" s="3" t="str">
        <f>IFERROR(IF(OR('Split and Transpose Compute'!B297 = 0, 'Split and Transpose Compute'!B297 = "0"), "", 'Split and Transpose Compute'!B297), "")</f>
        <v/>
      </c>
    </row>
    <row r="296" spans="1:2">
      <c r="A296" t="str">
        <f>IF(OR('Split and Transpose Compute'!A298 = 0, 'Split and Transpose Compute'!A298 = "0"), "", 'Split and Transpose Compute'!A298)</f>
        <v/>
      </c>
      <c r="B296" s="3" t="str">
        <f>IFERROR(IF(OR('Split and Transpose Compute'!B298 = 0, 'Split and Transpose Compute'!B298 = "0"), "", 'Split and Transpose Compute'!B298), "")</f>
        <v/>
      </c>
    </row>
    <row r="297" spans="1:2">
      <c r="A297" t="str">
        <f>IF(OR('Split and Transpose Compute'!A299 = 0, 'Split and Transpose Compute'!A299 = "0"), "", 'Split and Transpose Compute'!A299)</f>
        <v/>
      </c>
      <c r="B297" s="3" t="str">
        <f>IFERROR(IF(OR('Split and Transpose Compute'!B299 = 0, 'Split and Transpose Compute'!B299 = "0"), "", 'Split and Transpose Compute'!B299), "")</f>
        <v/>
      </c>
    </row>
    <row r="298" spans="1:2">
      <c r="A298" t="str">
        <f>IF(OR('Split and Transpose Compute'!A300 = 0, 'Split and Transpose Compute'!A300 = "0"), "", 'Split and Transpose Compute'!A300)</f>
        <v/>
      </c>
      <c r="B298" s="3" t="str">
        <f>IFERROR(IF(OR('Split and Transpose Compute'!B300 = 0, 'Split and Transpose Compute'!B300 = "0"), "", 'Split and Transpose Compute'!B300), "")</f>
        <v/>
      </c>
    </row>
    <row r="299" spans="1:2">
      <c r="A299" t="str">
        <f>IF(OR('Split and Transpose Compute'!A301 = 0, 'Split and Transpose Compute'!A301 = "0"), "", 'Split and Transpose Compute'!A301)</f>
        <v/>
      </c>
      <c r="B299" s="3" t="str">
        <f>IFERROR(IF(OR('Split and Transpose Compute'!B301 = 0, 'Split and Transpose Compute'!B301 = "0"), "", 'Split and Transpose Compute'!B301), "")</f>
        <v/>
      </c>
    </row>
    <row r="300" spans="1:2">
      <c r="A300" t="str">
        <f>IF(OR('Split and Transpose Compute'!A302 = 0, 'Split and Transpose Compute'!A302 = "0"), "", 'Split and Transpose Compute'!A302)</f>
        <v/>
      </c>
      <c r="B300" s="3" t="str">
        <f>IFERROR(IF(OR('Split and Transpose Compute'!B302 = 0, 'Split and Transpose Compute'!B302 = "0"), "", 'Split and Transpose Compute'!B302), "")</f>
        <v/>
      </c>
    </row>
    <row r="301" spans="1:2">
      <c r="A301" t="str">
        <f>IF(OR('Split and Transpose Compute'!A303 = 0, 'Split and Transpose Compute'!A303 = "0"), "", 'Split and Transpose Compute'!A303)</f>
        <v/>
      </c>
      <c r="B301" s="3" t="str">
        <f>IFERROR(IF(OR('Split and Transpose Compute'!B303 = 0, 'Split and Transpose Compute'!B303 = "0"), "", 'Split and Transpose Compute'!B303), "")</f>
        <v/>
      </c>
    </row>
    <row r="302" spans="1:2">
      <c r="A302" t="str">
        <f>IF(OR('Split and Transpose Compute'!A304 = 0, 'Split and Transpose Compute'!A304 = "0"), "", 'Split and Transpose Compute'!A304)</f>
        <v/>
      </c>
      <c r="B302" s="3" t="str">
        <f>IFERROR(IF(OR('Split and Transpose Compute'!B304 = 0, 'Split and Transpose Compute'!B304 = "0"), "", 'Split and Transpose Compute'!B304), "")</f>
        <v/>
      </c>
    </row>
    <row r="303" spans="1:2">
      <c r="A303" t="str">
        <f>IF(OR('Split and Transpose Compute'!A305 = 0, 'Split and Transpose Compute'!A305 = "0"), "", 'Split and Transpose Compute'!A305)</f>
        <v/>
      </c>
      <c r="B303" s="3" t="str">
        <f>IFERROR(IF(OR('Split and Transpose Compute'!B305 = 0, 'Split and Transpose Compute'!B305 = "0"), "", 'Split and Transpose Compute'!B305), "")</f>
        <v/>
      </c>
    </row>
    <row r="304" spans="1:2">
      <c r="A304" t="str">
        <f>IF(OR('Split and Transpose Compute'!A306 = 0, 'Split and Transpose Compute'!A306 = "0"), "", 'Split and Transpose Compute'!A306)</f>
        <v/>
      </c>
      <c r="B304" s="3" t="str">
        <f>IFERROR(IF(OR('Split and Transpose Compute'!B306 = 0, 'Split and Transpose Compute'!B306 = "0"), "", 'Split and Transpose Compute'!B306), "")</f>
        <v/>
      </c>
    </row>
    <row r="305" spans="1:2">
      <c r="A305" t="str">
        <f>IF(OR('Split and Transpose Compute'!A307 = 0, 'Split and Transpose Compute'!A307 = "0"), "", 'Split and Transpose Compute'!A307)</f>
        <v/>
      </c>
      <c r="B305" s="3" t="str">
        <f>IFERROR(IF(OR('Split and Transpose Compute'!B307 = 0, 'Split and Transpose Compute'!B307 = "0"), "", 'Split and Transpose Compute'!B307), "")</f>
        <v/>
      </c>
    </row>
    <row r="306" spans="1:2">
      <c r="A306" t="str">
        <f>IF(OR('Split and Transpose Compute'!A308 = 0, 'Split and Transpose Compute'!A308 = "0"), "", 'Split and Transpose Compute'!A308)</f>
        <v/>
      </c>
      <c r="B306" s="3" t="str">
        <f>IFERROR(IF(OR('Split and Transpose Compute'!B308 = 0, 'Split and Transpose Compute'!B308 = "0"), "", 'Split and Transpose Compute'!B308), "")</f>
        <v/>
      </c>
    </row>
    <row r="307" spans="1:2">
      <c r="A307" t="str">
        <f>IF(OR('Split and Transpose Compute'!A309 = 0, 'Split and Transpose Compute'!A309 = "0"), "", 'Split and Transpose Compute'!A309)</f>
        <v/>
      </c>
      <c r="B307" s="3" t="str">
        <f>IFERROR(IF(OR('Split and Transpose Compute'!B309 = 0, 'Split and Transpose Compute'!B309 = "0"), "", 'Split and Transpose Compute'!B309), "")</f>
        <v/>
      </c>
    </row>
    <row r="308" spans="1:2">
      <c r="A308" t="str">
        <f>IF(OR('Split and Transpose Compute'!A310 = 0, 'Split and Transpose Compute'!A310 = "0"), "", 'Split and Transpose Compute'!A310)</f>
        <v/>
      </c>
      <c r="B308" s="3" t="str">
        <f>IFERROR(IF(OR('Split and Transpose Compute'!B310 = 0, 'Split and Transpose Compute'!B310 = "0"), "", 'Split and Transpose Compute'!B310), "")</f>
        <v/>
      </c>
    </row>
    <row r="309" spans="1:2">
      <c r="A309" t="str">
        <f>IF(OR('Split and Transpose Compute'!A311 = 0, 'Split and Transpose Compute'!A311 = "0"), "", 'Split and Transpose Compute'!A311)</f>
        <v/>
      </c>
      <c r="B309" s="3" t="str">
        <f>IFERROR(IF(OR('Split and Transpose Compute'!B311 = 0, 'Split and Transpose Compute'!B311 = "0"), "", 'Split and Transpose Compute'!B311), "")</f>
        <v/>
      </c>
    </row>
    <row r="310" spans="1:2">
      <c r="A310" t="str">
        <f>IF(OR('Split and Transpose Compute'!A312 = 0, 'Split and Transpose Compute'!A312 = "0"), "", 'Split and Transpose Compute'!A312)</f>
        <v/>
      </c>
      <c r="B310" s="3" t="str">
        <f>IFERROR(IF(OR('Split and Transpose Compute'!B312 = 0, 'Split and Transpose Compute'!B312 = "0"), "", 'Split and Transpose Compute'!B312), "")</f>
        <v/>
      </c>
    </row>
    <row r="311" spans="1:2">
      <c r="A311" t="str">
        <f>IF(OR('Split and Transpose Compute'!A313 = 0, 'Split and Transpose Compute'!A313 = "0"), "", 'Split and Transpose Compute'!A313)</f>
        <v/>
      </c>
      <c r="B311" s="3" t="str">
        <f>IFERROR(IF(OR('Split and Transpose Compute'!B313 = 0, 'Split and Transpose Compute'!B313 = "0"), "", 'Split and Transpose Compute'!B313), "")</f>
        <v/>
      </c>
    </row>
    <row r="312" spans="1:2">
      <c r="A312" t="str">
        <f>IF(OR('Split and Transpose Compute'!A314 = 0, 'Split and Transpose Compute'!A314 = "0"), "", 'Split and Transpose Compute'!A314)</f>
        <v/>
      </c>
      <c r="B312" s="3" t="str">
        <f>IFERROR(IF(OR('Split and Transpose Compute'!B314 = 0, 'Split and Transpose Compute'!B314 = "0"), "", 'Split and Transpose Compute'!B314), "")</f>
        <v/>
      </c>
    </row>
    <row r="313" spans="1:2">
      <c r="A313" t="str">
        <f>IF(OR('Split and Transpose Compute'!A315 = 0, 'Split and Transpose Compute'!A315 = "0"), "", 'Split and Transpose Compute'!A315)</f>
        <v/>
      </c>
      <c r="B313" s="3" t="str">
        <f>IFERROR(IF(OR('Split and Transpose Compute'!B315 = 0, 'Split and Transpose Compute'!B315 = "0"), "", 'Split and Transpose Compute'!B315), "")</f>
        <v/>
      </c>
    </row>
    <row r="314" spans="1:2">
      <c r="A314" t="str">
        <f>IF(OR('Split and Transpose Compute'!A316 = 0, 'Split and Transpose Compute'!A316 = "0"), "", 'Split and Transpose Compute'!A316)</f>
        <v/>
      </c>
      <c r="B314" s="3" t="str">
        <f>IFERROR(IF(OR('Split and Transpose Compute'!B316 = 0, 'Split and Transpose Compute'!B316 = "0"), "", 'Split and Transpose Compute'!B316), "")</f>
        <v/>
      </c>
    </row>
    <row r="315" spans="1:2">
      <c r="A315" t="str">
        <f>IF(OR('Split and Transpose Compute'!A317 = 0, 'Split and Transpose Compute'!A317 = "0"), "", 'Split and Transpose Compute'!A317)</f>
        <v/>
      </c>
      <c r="B315" s="3" t="str">
        <f>IFERROR(IF(OR('Split and Transpose Compute'!B317 = 0, 'Split and Transpose Compute'!B317 = "0"), "", 'Split and Transpose Compute'!B317), "")</f>
        <v/>
      </c>
    </row>
    <row r="316" spans="1:2">
      <c r="A316" t="str">
        <f>IF(OR('Split and Transpose Compute'!A318 = 0, 'Split and Transpose Compute'!A318 = "0"), "", 'Split and Transpose Compute'!A318)</f>
        <v/>
      </c>
      <c r="B316" s="3" t="str">
        <f>IFERROR(IF(OR('Split and Transpose Compute'!B318 = 0, 'Split and Transpose Compute'!B318 = "0"), "", 'Split and Transpose Compute'!B318), "")</f>
        <v/>
      </c>
    </row>
    <row r="317" spans="1:2">
      <c r="A317" t="str">
        <f>IF(OR('Split and Transpose Compute'!A319 = 0, 'Split and Transpose Compute'!A319 = "0"), "", 'Split and Transpose Compute'!A319)</f>
        <v/>
      </c>
      <c r="B317" s="3" t="str">
        <f>IFERROR(IF(OR('Split and Transpose Compute'!B319 = 0, 'Split and Transpose Compute'!B319 = "0"), "", 'Split and Transpose Compute'!B319), "")</f>
        <v/>
      </c>
    </row>
    <row r="318" spans="1:2">
      <c r="A318" t="str">
        <f>IF(OR('Split and Transpose Compute'!A320 = 0, 'Split and Transpose Compute'!A320 = "0"), "", 'Split and Transpose Compute'!A320)</f>
        <v/>
      </c>
      <c r="B318" s="3" t="str">
        <f>IFERROR(IF(OR('Split and Transpose Compute'!B320 = 0, 'Split and Transpose Compute'!B320 = "0"), "", 'Split and Transpose Compute'!B320), "")</f>
        <v/>
      </c>
    </row>
    <row r="319" spans="1:2">
      <c r="A319" t="str">
        <f>IF(OR('Split and Transpose Compute'!A321 = 0, 'Split and Transpose Compute'!A321 = "0"), "", 'Split and Transpose Compute'!A321)</f>
        <v/>
      </c>
      <c r="B319" s="3" t="str">
        <f>IFERROR(IF(OR('Split and Transpose Compute'!B321 = 0, 'Split and Transpose Compute'!B321 = "0"), "", 'Split and Transpose Compute'!B321), "")</f>
        <v/>
      </c>
    </row>
    <row r="320" spans="1:2">
      <c r="A320" t="str">
        <f>IF(OR('Split and Transpose Compute'!A322 = 0, 'Split and Transpose Compute'!A322 = "0"), "", 'Split and Transpose Compute'!A322)</f>
        <v/>
      </c>
      <c r="B320" s="3" t="str">
        <f>IFERROR(IF(OR('Split and Transpose Compute'!B322 = 0, 'Split and Transpose Compute'!B322 = "0"), "", 'Split and Transpose Compute'!B322), "")</f>
        <v/>
      </c>
    </row>
    <row r="321" spans="1:2">
      <c r="A321" t="str">
        <f>IF(OR('Split and Transpose Compute'!A323 = 0, 'Split and Transpose Compute'!A323 = "0"), "", 'Split and Transpose Compute'!A323)</f>
        <v/>
      </c>
      <c r="B321" s="3" t="str">
        <f>IFERROR(IF(OR('Split and Transpose Compute'!B323 = 0, 'Split and Transpose Compute'!B323 = "0"), "", 'Split and Transpose Compute'!B323), "")</f>
        <v/>
      </c>
    </row>
    <row r="322" spans="1:2">
      <c r="A322" t="str">
        <f>IF(OR('Split and Transpose Compute'!A324 = 0, 'Split and Transpose Compute'!A324 = "0"), "", 'Split and Transpose Compute'!A324)</f>
        <v/>
      </c>
      <c r="B322" s="3" t="str">
        <f>IFERROR(IF(OR('Split and Transpose Compute'!B324 = 0, 'Split and Transpose Compute'!B324 = "0"), "", 'Split and Transpose Compute'!B324), "")</f>
        <v/>
      </c>
    </row>
    <row r="323" spans="1:2">
      <c r="A323" t="str">
        <f>IF(OR('Split and Transpose Compute'!A325 = 0, 'Split and Transpose Compute'!A325 = "0"), "", 'Split and Transpose Compute'!A325)</f>
        <v/>
      </c>
      <c r="B323" s="3" t="str">
        <f>IFERROR(IF(OR('Split and Transpose Compute'!B325 = 0, 'Split and Transpose Compute'!B325 = "0"), "", 'Split and Transpose Compute'!B325), "")</f>
        <v/>
      </c>
    </row>
    <row r="324" spans="1:2">
      <c r="A324" t="str">
        <f>IF(OR('Split and Transpose Compute'!A326 = 0, 'Split and Transpose Compute'!A326 = "0"), "", 'Split and Transpose Compute'!A326)</f>
        <v/>
      </c>
      <c r="B324" s="3" t="str">
        <f>IFERROR(IF(OR('Split and Transpose Compute'!B326 = 0, 'Split and Transpose Compute'!B326 = "0"), "", 'Split and Transpose Compute'!B326), "")</f>
        <v/>
      </c>
    </row>
    <row r="325" spans="1:2">
      <c r="A325" t="str">
        <f>IF(OR('Split and Transpose Compute'!A327 = 0, 'Split and Transpose Compute'!A327 = "0"), "", 'Split and Transpose Compute'!A327)</f>
        <v/>
      </c>
      <c r="B325" s="3" t="str">
        <f>IFERROR(IF(OR('Split and Transpose Compute'!B327 = 0, 'Split and Transpose Compute'!B327 = "0"), "", 'Split and Transpose Compute'!B327), "")</f>
        <v/>
      </c>
    </row>
    <row r="326" spans="1:2">
      <c r="A326" t="str">
        <f>IF(OR('Split and Transpose Compute'!A328 = 0, 'Split and Transpose Compute'!A328 = "0"), "", 'Split and Transpose Compute'!A328)</f>
        <v/>
      </c>
      <c r="B326" s="3" t="str">
        <f>IFERROR(IF(OR('Split and Transpose Compute'!B328 = 0, 'Split and Transpose Compute'!B328 = "0"), "", 'Split and Transpose Compute'!B328), "")</f>
        <v/>
      </c>
    </row>
    <row r="327" spans="1:2">
      <c r="A327" t="str">
        <f>IF(OR('Split and Transpose Compute'!A329 = 0, 'Split and Transpose Compute'!A329 = "0"), "", 'Split and Transpose Compute'!A329)</f>
        <v/>
      </c>
      <c r="B327" s="3" t="str">
        <f>IFERROR(IF(OR('Split and Transpose Compute'!B329 = 0, 'Split and Transpose Compute'!B329 = "0"), "", 'Split and Transpose Compute'!B329), "")</f>
        <v/>
      </c>
    </row>
    <row r="328" spans="1:2">
      <c r="A328" t="str">
        <f>IF(OR('Split and Transpose Compute'!A330 = 0, 'Split and Transpose Compute'!A330 = "0"), "", 'Split and Transpose Compute'!A330)</f>
        <v/>
      </c>
      <c r="B328" s="3" t="str">
        <f>IFERROR(IF(OR('Split and Transpose Compute'!B330 = 0, 'Split and Transpose Compute'!B330 = "0"), "", 'Split and Transpose Compute'!B330), "")</f>
        <v/>
      </c>
    </row>
    <row r="329" spans="1:2">
      <c r="A329" t="str">
        <f>IF(OR('Split and Transpose Compute'!A331 = 0, 'Split and Transpose Compute'!A331 = "0"), "", 'Split and Transpose Compute'!A331)</f>
        <v/>
      </c>
      <c r="B329" s="3" t="str">
        <f>IFERROR(IF(OR('Split and Transpose Compute'!B331 = 0, 'Split and Transpose Compute'!B331 = "0"), "", 'Split and Transpose Compute'!B331), "")</f>
        <v/>
      </c>
    </row>
    <row r="330" spans="1:2">
      <c r="A330" t="str">
        <f>IF(OR('Split and Transpose Compute'!A332 = 0, 'Split and Transpose Compute'!A332 = "0"), "", 'Split and Transpose Compute'!A332)</f>
        <v/>
      </c>
      <c r="B330" s="3" t="str">
        <f>IFERROR(IF(OR('Split and Transpose Compute'!B332 = 0, 'Split and Transpose Compute'!B332 = "0"), "", 'Split and Transpose Compute'!B332), "")</f>
        <v/>
      </c>
    </row>
    <row r="331" spans="1:2">
      <c r="A331" t="str">
        <f>IF(OR('Split and Transpose Compute'!A333 = 0, 'Split and Transpose Compute'!A333 = "0"), "", 'Split and Transpose Compute'!A333)</f>
        <v/>
      </c>
      <c r="B331" s="3" t="str">
        <f>IFERROR(IF(OR('Split and Transpose Compute'!B333 = 0, 'Split and Transpose Compute'!B333 = "0"), "", 'Split and Transpose Compute'!B333), "")</f>
        <v/>
      </c>
    </row>
    <row r="332" spans="1:2">
      <c r="A332" t="str">
        <f>IF(OR('Split and Transpose Compute'!A334 = 0, 'Split and Transpose Compute'!A334 = "0"), "", 'Split and Transpose Compute'!A334)</f>
        <v/>
      </c>
      <c r="B332" s="3" t="str">
        <f>IFERROR(IF(OR('Split and Transpose Compute'!B334 = 0, 'Split and Transpose Compute'!B334 = "0"), "", 'Split and Transpose Compute'!B334), "")</f>
        <v/>
      </c>
    </row>
    <row r="333" spans="1:2">
      <c r="A333" t="str">
        <f>IF(OR('Split and Transpose Compute'!A335 = 0, 'Split and Transpose Compute'!A335 = "0"), "", 'Split and Transpose Compute'!A335)</f>
        <v/>
      </c>
      <c r="B333" s="3" t="str">
        <f>IFERROR(IF(OR('Split and Transpose Compute'!B335 = 0, 'Split and Transpose Compute'!B335 = "0"), "", 'Split and Transpose Compute'!B335), "")</f>
        <v/>
      </c>
    </row>
    <row r="334" spans="1:2">
      <c r="A334" t="str">
        <f>IF(OR('Split and Transpose Compute'!A336 = 0, 'Split and Transpose Compute'!A336 = "0"), "", 'Split and Transpose Compute'!A336)</f>
        <v/>
      </c>
      <c r="B334" s="3" t="str">
        <f>IFERROR(IF(OR('Split and Transpose Compute'!B336 = 0, 'Split and Transpose Compute'!B336 = "0"), "", 'Split and Transpose Compute'!B336), "")</f>
        <v/>
      </c>
    </row>
    <row r="335" spans="1:2">
      <c r="A335" t="str">
        <f>IF(OR('Split and Transpose Compute'!A337 = 0, 'Split and Transpose Compute'!A337 = "0"), "", 'Split and Transpose Compute'!A337)</f>
        <v/>
      </c>
      <c r="B335" s="3" t="str">
        <f>IFERROR(IF(OR('Split and Transpose Compute'!B337 = 0, 'Split and Transpose Compute'!B337 = "0"), "", 'Split and Transpose Compute'!B337), "")</f>
        <v/>
      </c>
    </row>
    <row r="336" spans="1:2">
      <c r="A336" t="str">
        <f>IF(OR('Split and Transpose Compute'!A338 = 0, 'Split and Transpose Compute'!A338 = "0"), "", 'Split and Transpose Compute'!A338)</f>
        <v/>
      </c>
      <c r="B336" s="3" t="str">
        <f>IFERROR(IF(OR('Split and Transpose Compute'!B338 = 0, 'Split and Transpose Compute'!B338 = "0"), "", 'Split and Transpose Compute'!B338), "")</f>
        <v/>
      </c>
    </row>
    <row r="337" spans="1:2">
      <c r="A337" t="str">
        <f>IF(OR('Split and Transpose Compute'!A339 = 0, 'Split and Transpose Compute'!A339 = "0"), "", 'Split and Transpose Compute'!A339)</f>
        <v/>
      </c>
      <c r="B337" s="3" t="str">
        <f>IFERROR(IF(OR('Split and Transpose Compute'!B339 = 0, 'Split and Transpose Compute'!B339 = "0"), "", 'Split and Transpose Compute'!B339), "")</f>
        <v/>
      </c>
    </row>
    <row r="338" spans="1:2">
      <c r="A338" t="str">
        <f>IF(OR('Split and Transpose Compute'!A340 = 0, 'Split and Transpose Compute'!A340 = "0"), "", 'Split and Transpose Compute'!A340)</f>
        <v/>
      </c>
      <c r="B338" s="3" t="str">
        <f>IFERROR(IF(OR('Split and Transpose Compute'!B340 = 0, 'Split and Transpose Compute'!B340 = "0"), "", 'Split and Transpose Compute'!B340), "")</f>
        <v/>
      </c>
    </row>
    <row r="339" spans="1:2">
      <c r="A339" t="str">
        <f>IF(OR('Split and Transpose Compute'!A341 = 0, 'Split and Transpose Compute'!A341 = "0"), "", 'Split and Transpose Compute'!A341)</f>
        <v/>
      </c>
      <c r="B339" s="3" t="str">
        <f>IFERROR(IF(OR('Split and Transpose Compute'!B341 = 0, 'Split and Transpose Compute'!B341 = "0"), "", 'Split and Transpose Compute'!B341), "")</f>
        <v/>
      </c>
    </row>
    <row r="340" spans="1:2">
      <c r="A340" t="str">
        <f>IF(OR('Split and Transpose Compute'!A342 = 0, 'Split and Transpose Compute'!A342 = "0"), "", 'Split and Transpose Compute'!A342)</f>
        <v/>
      </c>
      <c r="B340" s="3" t="str">
        <f>IFERROR(IF(OR('Split and Transpose Compute'!B342 = 0, 'Split and Transpose Compute'!B342 = "0"), "", 'Split and Transpose Compute'!B342), "")</f>
        <v/>
      </c>
    </row>
    <row r="341" spans="1:2">
      <c r="A341" t="str">
        <f>IF(OR('Split and Transpose Compute'!A343 = 0, 'Split and Transpose Compute'!A343 = "0"), "", 'Split and Transpose Compute'!A343)</f>
        <v/>
      </c>
      <c r="B341" s="3" t="str">
        <f>IFERROR(IF(OR('Split and Transpose Compute'!B343 = 0, 'Split and Transpose Compute'!B343 = "0"), "", 'Split and Transpose Compute'!B343), "")</f>
        <v/>
      </c>
    </row>
    <row r="342" spans="1:2">
      <c r="A342" t="str">
        <f>IF(OR('Split and Transpose Compute'!A344 = 0, 'Split and Transpose Compute'!A344 = "0"), "", 'Split and Transpose Compute'!A344)</f>
        <v/>
      </c>
      <c r="B342" s="3" t="str">
        <f>IFERROR(IF(OR('Split and Transpose Compute'!B344 = 0, 'Split and Transpose Compute'!B344 = "0"), "", 'Split and Transpose Compute'!B344), "")</f>
        <v/>
      </c>
    </row>
    <row r="343" spans="1:2">
      <c r="A343" t="str">
        <f>IF(OR('Split and Transpose Compute'!A345 = 0, 'Split and Transpose Compute'!A345 = "0"), "", 'Split and Transpose Compute'!A345)</f>
        <v/>
      </c>
      <c r="B343" s="3" t="str">
        <f>IFERROR(IF(OR('Split and Transpose Compute'!B345 = 0, 'Split and Transpose Compute'!B345 = "0"), "", 'Split and Transpose Compute'!B345), "")</f>
        <v/>
      </c>
    </row>
    <row r="344" spans="1:2">
      <c r="A344" t="str">
        <f>IF(OR('Split and Transpose Compute'!A346 = 0, 'Split and Transpose Compute'!A346 = "0"), "", 'Split and Transpose Compute'!A346)</f>
        <v/>
      </c>
      <c r="B344" s="3" t="str">
        <f>IFERROR(IF(OR('Split and Transpose Compute'!B346 = 0, 'Split and Transpose Compute'!B346 = "0"), "", 'Split and Transpose Compute'!B346), "")</f>
        <v/>
      </c>
    </row>
    <row r="345" spans="1:2">
      <c r="A345" t="str">
        <f>IF(OR('Split and Transpose Compute'!A347 = 0, 'Split and Transpose Compute'!A347 = "0"), "", 'Split and Transpose Compute'!A347)</f>
        <v/>
      </c>
      <c r="B345" s="3" t="str">
        <f>IFERROR(IF(OR('Split and Transpose Compute'!B347 = 0, 'Split and Transpose Compute'!B347 = "0"), "", 'Split and Transpose Compute'!B347), "")</f>
        <v/>
      </c>
    </row>
    <row r="346" spans="1:2">
      <c r="A346" t="str">
        <f>IF(OR('Split and Transpose Compute'!A348 = 0, 'Split and Transpose Compute'!A348 = "0"), "", 'Split and Transpose Compute'!A348)</f>
        <v/>
      </c>
      <c r="B346" s="3" t="str">
        <f>IFERROR(IF(OR('Split and Transpose Compute'!B348 = 0, 'Split and Transpose Compute'!B348 = "0"), "", 'Split and Transpose Compute'!B348), "")</f>
        <v/>
      </c>
    </row>
    <row r="347" spans="1:2">
      <c r="A347" t="str">
        <f>IF(OR('Split and Transpose Compute'!A349 = 0, 'Split and Transpose Compute'!A349 = "0"), "", 'Split and Transpose Compute'!A349)</f>
        <v/>
      </c>
      <c r="B347" s="3" t="str">
        <f>IFERROR(IF(OR('Split and Transpose Compute'!B349 = 0, 'Split and Transpose Compute'!B349 = "0"), "", 'Split and Transpose Compute'!B349), "")</f>
        <v/>
      </c>
    </row>
    <row r="348" spans="1:2">
      <c r="A348" t="str">
        <f>IF(OR('Split and Transpose Compute'!A350 = 0, 'Split and Transpose Compute'!A350 = "0"), "", 'Split and Transpose Compute'!A350)</f>
        <v/>
      </c>
      <c r="B348" s="3" t="str">
        <f>IFERROR(IF(OR('Split and Transpose Compute'!B350 = 0, 'Split and Transpose Compute'!B350 = "0"), "", 'Split and Transpose Compute'!B350), "")</f>
        <v/>
      </c>
    </row>
    <row r="349" spans="1:2">
      <c r="A349" t="str">
        <f>IF(OR('Split and Transpose Compute'!A351 = 0, 'Split and Transpose Compute'!A351 = "0"), "", 'Split and Transpose Compute'!A351)</f>
        <v/>
      </c>
      <c r="B349" s="3" t="str">
        <f>IFERROR(IF(OR('Split and Transpose Compute'!B351 = 0, 'Split and Transpose Compute'!B351 = "0"), "", 'Split and Transpose Compute'!B351), "")</f>
        <v/>
      </c>
    </row>
    <row r="350" spans="1:2">
      <c r="A350" t="str">
        <f>IF(OR('Split and Transpose Compute'!A352 = 0, 'Split and Transpose Compute'!A352 = "0"), "", 'Split and Transpose Compute'!A352)</f>
        <v/>
      </c>
      <c r="B350" s="3" t="str">
        <f>IFERROR(IF(OR('Split and Transpose Compute'!B352 = 0, 'Split and Transpose Compute'!B352 = "0"), "", 'Split and Transpose Compute'!B352), "")</f>
        <v/>
      </c>
    </row>
    <row r="351" spans="1:2">
      <c r="A351" t="str">
        <f>IF(OR('Split and Transpose Compute'!A353 = 0, 'Split and Transpose Compute'!A353 = "0"), "", 'Split and Transpose Compute'!A353)</f>
        <v/>
      </c>
      <c r="B351" s="3" t="str">
        <f>IFERROR(IF(OR('Split and Transpose Compute'!B353 = 0, 'Split and Transpose Compute'!B353 = "0"), "", 'Split and Transpose Compute'!B353), "")</f>
        <v/>
      </c>
    </row>
    <row r="352" spans="1:2">
      <c r="A352" t="str">
        <f>IF(OR('Split and Transpose Compute'!A354 = 0, 'Split and Transpose Compute'!A354 = "0"), "", 'Split and Transpose Compute'!A354)</f>
        <v/>
      </c>
      <c r="B352" s="3" t="str">
        <f>IFERROR(IF(OR('Split and Transpose Compute'!B354 = 0, 'Split and Transpose Compute'!B354 = "0"), "", 'Split and Transpose Compute'!B354), "")</f>
        <v/>
      </c>
    </row>
    <row r="353" spans="1:2">
      <c r="A353" t="str">
        <f>IF(OR('Split and Transpose Compute'!A355 = 0, 'Split and Transpose Compute'!A355 = "0"), "", 'Split and Transpose Compute'!A355)</f>
        <v/>
      </c>
      <c r="B353" s="3" t="str">
        <f>IFERROR(IF(OR('Split and Transpose Compute'!B355 = 0, 'Split and Transpose Compute'!B355 = "0"), "", 'Split and Transpose Compute'!B355), "")</f>
        <v/>
      </c>
    </row>
    <row r="354" spans="1:2">
      <c r="A354" t="str">
        <f>IF(OR('Split and Transpose Compute'!A356 = 0, 'Split and Transpose Compute'!A356 = "0"), "", 'Split and Transpose Compute'!A356)</f>
        <v/>
      </c>
      <c r="B354" s="3" t="str">
        <f>IFERROR(IF(OR('Split and Transpose Compute'!B356 = 0, 'Split and Transpose Compute'!B356 = "0"), "", 'Split and Transpose Compute'!B356), "")</f>
        <v/>
      </c>
    </row>
    <row r="355" spans="1:2">
      <c r="A355" t="str">
        <f>IF(OR('Split and Transpose Compute'!A357 = 0, 'Split and Transpose Compute'!A357 = "0"), "", 'Split and Transpose Compute'!A357)</f>
        <v/>
      </c>
      <c r="B355" s="3" t="str">
        <f>IFERROR(IF(OR('Split and Transpose Compute'!B357 = 0, 'Split and Transpose Compute'!B357 = "0"), "", 'Split and Transpose Compute'!B357), "")</f>
        <v/>
      </c>
    </row>
    <row r="356" spans="1:2">
      <c r="A356" t="str">
        <f>IF(OR('Split and Transpose Compute'!A358 = 0, 'Split and Transpose Compute'!A358 = "0"), "", 'Split and Transpose Compute'!A358)</f>
        <v/>
      </c>
      <c r="B356" s="3" t="str">
        <f>IFERROR(IF(OR('Split and Transpose Compute'!B358 = 0, 'Split and Transpose Compute'!B358 = "0"), "", 'Split and Transpose Compute'!B358), "")</f>
        <v/>
      </c>
    </row>
    <row r="357" spans="1:2">
      <c r="A357" t="str">
        <f>IF(OR('Split and Transpose Compute'!A359 = 0, 'Split and Transpose Compute'!A359 = "0"), "", 'Split and Transpose Compute'!A359)</f>
        <v/>
      </c>
      <c r="B357" s="3" t="str">
        <f>IFERROR(IF(OR('Split and Transpose Compute'!B359 = 0, 'Split and Transpose Compute'!B359 = "0"), "", 'Split and Transpose Compute'!B359), "")</f>
        <v/>
      </c>
    </row>
    <row r="358" spans="1:2">
      <c r="A358" t="str">
        <f>IF(OR('Split and Transpose Compute'!A360 = 0, 'Split and Transpose Compute'!A360 = "0"), "", 'Split and Transpose Compute'!A360)</f>
        <v/>
      </c>
      <c r="B358" s="3" t="str">
        <f>IFERROR(IF(OR('Split and Transpose Compute'!B360 = 0, 'Split and Transpose Compute'!B360 = "0"), "", 'Split and Transpose Compute'!B360), "")</f>
        <v/>
      </c>
    </row>
    <row r="359" spans="1:2">
      <c r="A359" t="str">
        <f>IF(OR('Split and Transpose Compute'!A361 = 0, 'Split and Transpose Compute'!A361 = "0"), "", 'Split and Transpose Compute'!A361)</f>
        <v/>
      </c>
      <c r="B359" s="3" t="str">
        <f>IFERROR(IF(OR('Split and Transpose Compute'!B361 = 0, 'Split and Transpose Compute'!B361 = "0"), "", 'Split and Transpose Compute'!B361), "")</f>
        <v/>
      </c>
    </row>
    <row r="360" spans="1:2">
      <c r="A360" t="str">
        <f>IF(OR('Split and Transpose Compute'!A362 = 0, 'Split and Transpose Compute'!A362 = "0"), "", 'Split and Transpose Compute'!A362)</f>
        <v/>
      </c>
      <c r="B360" s="3" t="str">
        <f>IFERROR(IF(OR('Split and Transpose Compute'!B362 = 0, 'Split and Transpose Compute'!B362 = "0"), "", 'Split and Transpose Compute'!B362), "")</f>
        <v/>
      </c>
    </row>
    <row r="361" spans="1:2">
      <c r="A361" t="str">
        <f>IF(OR('Split and Transpose Compute'!A363 = 0, 'Split and Transpose Compute'!A363 = "0"), "", 'Split and Transpose Compute'!A363)</f>
        <v/>
      </c>
      <c r="B361" s="3" t="str">
        <f>IFERROR(IF(OR('Split and Transpose Compute'!B363 = 0, 'Split and Transpose Compute'!B363 = "0"), "", 'Split and Transpose Compute'!B363), "")</f>
        <v/>
      </c>
    </row>
    <row r="362" spans="1:2">
      <c r="A362" t="str">
        <f>IF(OR('Split and Transpose Compute'!A364 = 0, 'Split and Transpose Compute'!A364 = "0"), "", 'Split and Transpose Compute'!A364)</f>
        <v/>
      </c>
      <c r="B362" s="3" t="str">
        <f>IFERROR(IF(OR('Split and Transpose Compute'!B364 = 0, 'Split and Transpose Compute'!B364 = "0"), "", 'Split and Transpose Compute'!B364), "")</f>
        <v/>
      </c>
    </row>
    <row r="363" spans="1:2">
      <c r="A363" t="str">
        <f>IF(OR('Split and Transpose Compute'!A365 = 0, 'Split and Transpose Compute'!A365 = "0"), "", 'Split and Transpose Compute'!A365)</f>
        <v/>
      </c>
      <c r="B363" s="3" t="str">
        <f>IFERROR(IF(OR('Split and Transpose Compute'!B365 = 0, 'Split and Transpose Compute'!B365 = "0"), "", 'Split and Transpose Compute'!B365), "")</f>
        <v/>
      </c>
    </row>
    <row r="364" spans="1:2">
      <c r="A364" t="str">
        <f>IF(OR('Split and Transpose Compute'!A366 = 0, 'Split and Transpose Compute'!A366 = "0"), "", 'Split and Transpose Compute'!A366)</f>
        <v/>
      </c>
      <c r="B364" s="3" t="str">
        <f>IFERROR(IF(OR('Split and Transpose Compute'!B366 = 0, 'Split and Transpose Compute'!B366 = "0"), "", 'Split and Transpose Compute'!B366), "")</f>
        <v/>
      </c>
    </row>
    <row r="365" spans="1:2">
      <c r="A365" t="str">
        <f>IF(OR('Split and Transpose Compute'!A367 = 0, 'Split and Transpose Compute'!A367 = "0"), "", 'Split and Transpose Compute'!A367)</f>
        <v/>
      </c>
      <c r="B365" s="3" t="str">
        <f>IFERROR(IF(OR('Split and Transpose Compute'!B367 = 0, 'Split and Transpose Compute'!B367 = "0"), "", 'Split and Transpose Compute'!B367), "")</f>
        <v/>
      </c>
    </row>
    <row r="366" spans="1:2">
      <c r="A366" t="str">
        <f>IF(OR('Split and Transpose Compute'!A368 = 0, 'Split and Transpose Compute'!A368 = "0"), "", 'Split and Transpose Compute'!A368)</f>
        <v/>
      </c>
      <c r="B366" s="3" t="str">
        <f>IFERROR(IF(OR('Split and Transpose Compute'!B368 = 0, 'Split and Transpose Compute'!B368 = "0"), "", 'Split and Transpose Compute'!B368), "")</f>
        <v/>
      </c>
    </row>
    <row r="367" spans="1:2">
      <c r="A367" t="str">
        <f>IF(OR('Split and Transpose Compute'!A369 = 0, 'Split and Transpose Compute'!A369 = "0"), "", 'Split and Transpose Compute'!A369)</f>
        <v/>
      </c>
      <c r="B367" s="3" t="str">
        <f>IFERROR(IF(OR('Split and Transpose Compute'!B369 = 0, 'Split and Transpose Compute'!B369 = "0"), "", 'Split and Transpose Compute'!B369), "")</f>
        <v/>
      </c>
    </row>
    <row r="368" spans="1:2">
      <c r="A368" t="str">
        <f>IF(OR('Split and Transpose Compute'!A370 = 0, 'Split and Transpose Compute'!A370 = "0"), "", 'Split and Transpose Compute'!A370)</f>
        <v/>
      </c>
      <c r="B368" s="3" t="str">
        <f>IFERROR(IF(OR('Split and Transpose Compute'!B370 = 0, 'Split and Transpose Compute'!B370 = "0"), "", 'Split and Transpose Compute'!B370), "")</f>
        <v/>
      </c>
    </row>
    <row r="369" spans="1:2">
      <c r="A369" t="str">
        <f>IF(OR('Split and Transpose Compute'!A371 = 0, 'Split and Transpose Compute'!A371 = "0"), "", 'Split and Transpose Compute'!A371)</f>
        <v/>
      </c>
      <c r="B369" s="3" t="str">
        <f>IFERROR(IF(OR('Split and Transpose Compute'!B371 = 0, 'Split and Transpose Compute'!B371 = "0"), "", 'Split and Transpose Compute'!B371), "")</f>
        <v/>
      </c>
    </row>
    <row r="370" spans="1:2">
      <c r="A370" t="str">
        <f>IF(OR('Split and Transpose Compute'!A372 = 0, 'Split and Transpose Compute'!A372 = "0"), "", 'Split and Transpose Compute'!A372)</f>
        <v/>
      </c>
      <c r="B370" s="3" t="str">
        <f>IFERROR(IF(OR('Split and Transpose Compute'!B372 = 0, 'Split and Transpose Compute'!B372 = "0"), "", 'Split and Transpose Compute'!B372), "")</f>
        <v/>
      </c>
    </row>
    <row r="371" spans="1:2">
      <c r="A371" t="str">
        <f>IF(OR('Split and Transpose Compute'!A373 = 0, 'Split and Transpose Compute'!A373 = "0"), "", 'Split and Transpose Compute'!A373)</f>
        <v/>
      </c>
      <c r="B371" s="3" t="str">
        <f>IFERROR(IF(OR('Split and Transpose Compute'!B373 = 0, 'Split and Transpose Compute'!B373 = "0"), "", 'Split and Transpose Compute'!B373), "")</f>
        <v/>
      </c>
    </row>
    <row r="372" spans="1:2">
      <c r="A372" t="str">
        <f>IF(OR('Split and Transpose Compute'!A374 = 0, 'Split and Transpose Compute'!A374 = "0"), "", 'Split and Transpose Compute'!A374)</f>
        <v/>
      </c>
      <c r="B372" s="3" t="str">
        <f>IFERROR(IF(OR('Split and Transpose Compute'!B374 = 0, 'Split and Transpose Compute'!B374 = "0"), "", 'Split and Transpose Compute'!B374), "")</f>
        <v/>
      </c>
    </row>
    <row r="373" spans="1:2">
      <c r="A373" t="str">
        <f>IF(OR('Split and Transpose Compute'!A375 = 0, 'Split and Transpose Compute'!A375 = "0"), "", 'Split and Transpose Compute'!A375)</f>
        <v/>
      </c>
      <c r="B373" s="3" t="str">
        <f>IFERROR(IF(OR('Split and Transpose Compute'!B375 = 0, 'Split and Transpose Compute'!B375 = "0"), "", 'Split and Transpose Compute'!B375), "")</f>
        <v/>
      </c>
    </row>
    <row r="374" spans="1:2">
      <c r="A374" t="str">
        <f>IF(OR('Split and Transpose Compute'!A376 = 0, 'Split and Transpose Compute'!A376 = "0"), "", 'Split and Transpose Compute'!A376)</f>
        <v/>
      </c>
      <c r="B374" s="3" t="str">
        <f>IFERROR(IF(OR('Split and Transpose Compute'!B376 = 0, 'Split and Transpose Compute'!B376 = "0"), "", 'Split and Transpose Compute'!B376), "")</f>
        <v/>
      </c>
    </row>
    <row r="375" spans="1:2">
      <c r="A375" t="str">
        <f>IF(OR('Split and Transpose Compute'!A377 = 0, 'Split and Transpose Compute'!A377 = "0"), "", 'Split and Transpose Compute'!A377)</f>
        <v/>
      </c>
      <c r="B375" s="3" t="str">
        <f>IFERROR(IF(OR('Split and Transpose Compute'!B377 = 0, 'Split and Transpose Compute'!B377 = "0"), "", 'Split and Transpose Compute'!B377), "")</f>
        <v/>
      </c>
    </row>
    <row r="376" spans="1:2">
      <c r="A376" t="str">
        <f>IF(OR('Split and Transpose Compute'!A378 = 0, 'Split and Transpose Compute'!A378 = "0"), "", 'Split and Transpose Compute'!A378)</f>
        <v/>
      </c>
      <c r="B376" s="3" t="str">
        <f>IFERROR(IF(OR('Split and Transpose Compute'!B378 = 0, 'Split and Transpose Compute'!B378 = "0"), "", 'Split and Transpose Compute'!B378), "")</f>
        <v/>
      </c>
    </row>
    <row r="377" spans="1:2">
      <c r="A377" t="str">
        <f>IF(OR('Split and Transpose Compute'!A379 = 0, 'Split and Transpose Compute'!A379 = "0"), "", 'Split and Transpose Compute'!A379)</f>
        <v/>
      </c>
      <c r="B377" s="3" t="str">
        <f>IFERROR(IF(OR('Split and Transpose Compute'!B379 = 0, 'Split and Transpose Compute'!B379 = "0"), "", 'Split and Transpose Compute'!B379), "")</f>
        <v/>
      </c>
    </row>
    <row r="378" spans="1:2">
      <c r="A378" t="str">
        <f>IF(OR('Split and Transpose Compute'!A380 = 0, 'Split and Transpose Compute'!A380 = "0"), "", 'Split and Transpose Compute'!A380)</f>
        <v/>
      </c>
      <c r="B378" s="3" t="str">
        <f>IFERROR(IF(OR('Split and Transpose Compute'!B380 = 0, 'Split and Transpose Compute'!B380 = "0"), "", 'Split and Transpose Compute'!B380), "")</f>
        <v/>
      </c>
    </row>
    <row r="379" spans="1:2">
      <c r="A379" t="str">
        <f>IF(OR('Split and Transpose Compute'!A381 = 0, 'Split and Transpose Compute'!A381 = "0"), "", 'Split and Transpose Compute'!A381)</f>
        <v/>
      </c>
      <c r="B379" s="3" t="str">
        <f>IFERROR(IF(OR('Split and Transpose Compute'!B381 = 0, 'Split and Transpose Compute'!B381 = "0"), "", 'Split and Transpose Compute'!B381), "")</f>
        <v/>
      </c>
    </row>
    <row r="380" spans="1:2">
      <c r="A380" t="str">
        <f>IF(OR('Split and Transpose Compute'!A382 = 0, 'Split and Transpose Compute'!A382 = "0"), "", 'Split and Transpose Compute'!A382)</f>
        <v/>
      </c>
      <c r="B380" s="3" t="str">
        <f>IFERROR(IF(OR('Split and Transpose Compute'!B382 = 0, 'Split and Transpose Compute'!B382 = "0"), "", 'Split and Transpose Compute'!B382), "")</f>
        <v/>
      </c>
    </row>
    <row r="381" spans="1:2">
      <c r="A381" t="str">
        <f>IF(OR('Split and Transpose Compute'!A383 = 0, 'Split and Transpose Compute'!A383 = "0"), "", 'Split and Transpose Compute'!A383)</f>
        <v/>
      </c>
      <c r="B381" s="3" t="str">
        <f>IFERROR(IF(OR('Split and Transpose Compute'!B383 = 0, 'Split and Transpose Compute'!B383 = "0"), "", 'Split and Transpose Compute'!B383), "")</f>
        <v/>
      </c>
    </row>
    <row r="382" spans="1:2">
      <c r="A382" t="str">
        <f>IF(OR('Split and Transpose Compute'!A384 = 0, 'Split and Transpose Compute'!A384 = "0"), "", 'Split and Transpose Compute'!A384)</f>
        <v/>
      </c>
      <c r="B382" s="3" t="str">
        <f>IFERROR(IF(OR('Split and Transpose Compute'!B384 = 0, 'Split and Transpose Compute'!B384 = "0"), "", 'Split and Transpose Compute'!B384), "")</f>
        <v/>
      </c>
    </row>
    <row r="383" spans="1:2">
      <c r="A383" t="str">
        <f>IF(OR('Split and Transpose Compute'!A385 = 0, 'Split and Transpose Compute'!A385 = "0"), "", 'Split and Transpose Compute'!A385)</f>
        <v/>
      </c>
      <c r="B383" s="3" t="str">
        <f>IFERROR(IF(OR('Split and Transpose Compute'!B385 = 0, 'Split and Transpose Compute'!B385 = "0"), "", 'Split and Transpose Compute'!B385), "")</f>
        <v/>
      </c>
    </row>
    <row r="384" spans="1:2">
      <c r="A384" t="str">
        <f>IF(OR('Split and Transpose Compute'!A386 = 0, 'Split and Transpose Compute'!A386 = "0"), "", 'Split and Transpose Compute'!A386)</f>
        <v/>
      </c>
      <c r="B384" s="3" t="str">
        <f>IFERROR(IF(OR('Split and Transpose Compute'!B386 = 0, 'Split and Transpose Compute'!B386 = "0"), "", 'Split and Transpose Compute'!B386), "")</f>
        <v/>
      </c>
    </row>
    <row r="385" spans="1:2">
      <c r="A385" t="str">
        <f>IF(OR('Split and Transpose Compute'!A387 = 0, 'Split and Transpose Compute'!A387 = "0"), "", 'Split and Transpose Compute'!A387)</f>
        <v/>
      </c>
      <c r="B385" s="3" t="str">
        <f>IFERROR(IF(OR('Split and Transpose Compute'!B387 = 0, 'Split and Transpose Compute'!B387 = "0"), "", 'Split and Transpose Compute'!B387), "")</f>
        <v/>
      </c>
    </row>
    <row r="386" spans="1:2">
      <c r="A386" t="str">
        <f>IF(OR('Split and Transpose Compute'!A388 = 0, 'Split and Transpose Compute'!A388 = "0"), "", 'Split and Transpose Compute'!A388)</f>
        <v/>
      </c>
      <c r="B386" s="3" t="str">
        <f>IFERROR(IF(OR('Split and Transpose Compute'!B388 = 0, 'Split and Transpose Compute'!B388 = "0"), "", 'Split and Transpose Compute'!B388), "")</f>
        <v/>
      </c>
    </row>
    <row r="387" spans="1:2">
      <c r="A387" t="str">
        <f>IF(OR('Split and Transpose Compute'!A389 = 0, 'Split and Transpose Compute'!A389 = "0"), "", 'Split and Transpose Compute'!A389)</f>
        <v/>
      </c>
      <c r="B387" s="3" t="str">
        <f>IFERROR(IF(OR('Split and Transpose Compute'!B389 = 0, 'Split and Transpose Compute'!B389 = "0"), "", 'Split and Transpose Compute'!B389), "")</f>
        <v/>
      </c>
    </row>
    <row r="388" spans="1:2">
      <c r="A388" t="str">
        <f>IF(OR('Split and Transpose Compute'!A390 = 0, 'Split and Transpose Compute'!A390 = "0"), "", 'Split and Transpose Compute'!A390)</f>
        <v/>
      </c>
      <c r="B388" s="3" t="str">
        <f>IFERROR(IF(OR('Split and Transpose Compute'!B390 = 0, 'Split and Transpose Compute'!B390 = "0"), "", 'Split and Transpose Compute'!B390), "")</f>
        <v/>
      </c>
    </row>
    <row r="389" spans="1:2">
      <c r="A389" t="str">
        <f>IF(OR('Split and Transpose Compute'!A391 = 0, 'Split and Transpose Compute'!A391 = "0"), "", 'Split and Transpose Compute'!A391)</f>
        <v/>
      </c>
      <c r="B389" s="3" t="str">
        <f>IFERROR(IF(OR('Split and Transpose Compute'!B391 = 0, 'Split and Transpose Compute'!B391 = "0"), "", 'Split and Transpose Compute'!B391), "")</f>
        <v/>
      </c>
    </row>
    <row r="390" spans="1:2">
      <c r="A390" t="str">
        <f>IF(OR('Split and Transpose Compute'!A392 = 0, 'Split and Transpose Compute'!A392 = "0"), "", 'Split and Transpose Compute'!A392)</f>
        <v/>
      </c>
      <c r="B390" s="3" t="str">
        <f>IFERROR(IF(OR('Split and Transpose Compute'!B392 = 0, 'Split and Transpose Compute'!B392 = "0"), "", 'Split and Transpose Compute'!B392), "")</f>
        <v/>
      </c>
    </row>
    <row r="391" spans="1:2">
      <c r="A391" t="str">
        <f>IF(OR('Split and Transpose Compute'!A393 = 0, 'Split and Transpose Compute'!A393 = "0"), "", 'Split and Transpose Compute'!A393)</f>
        <v/>
      </c>
      <c r="B391" s="3" t="str">
        <f>IFERROR(IF(OR('Split and Transpose Compute'!B393 = 0, 'Split and Transpose Compute'!B393 = "0"), "", 'Split and Transpose Compute'!B393), "")</f>
        <v/>
      </c>
    </row>
    <row r="392" spans="1:2">
      <c r="A392" t="str">
        <f>IF(OR('Split and Transpose Compute'!A394 = 0, 'Split and Transpose Compute'!A394 = "0"), "", 'Split and Transpose Compute'!A394)</f>
        <v/>
      </c>
      <c r="B392" s="3" t="str">
        <f>IFERROR(IF(OR('Split and Transpose Compute'!B394 = 0, 'Split and Transpose Compute'!B394 = "0"), "", 'Split and Transpose Compute'!B394), "")</f>
        <v/>
      </c>
    </row>
    <row r="393" spans="1:2">
      <c r="A393" t="str">
        <f>IF(OR('Split and Transpose Compute'!A395 = 0, 'Split and Transpose Compute'!A395 = "0"), "", 'Split and Transpose Compute'!A395)</f>
        <v/>
      </c>
      <c r="B393" s="3" t="str">
        <f>IFERROR(IF(OR('Split and Transpose Compute'!B395 = 0, 'Split and Transpose Compute'!B395 = "0"), "", 'Split and Transpose Compute'!B395), "")</f>
        <v/>
      </c>
    </row>
    <row r="394" spans="1:2">
      <c r="A394" t="str">
        <f>IF(OR('Split and Transpose Compute'!A396 = 0, 'Split and Transpose Compute'!A396 = "0"), "", 'Split and Transpose Compute'!A396)</f>
        <v/>
      </c>
      <c r="B394" s="3" t="str">
        <f>IFERROR(IF(OR('Split and Transpose Compute'!B396 = 0, 'Split and Transpose Compute'!B396 = "0"), "", 'Split and Transpose Compute'!B396), "")</f>
        <v/>
      </c>
    </row>
    <row r="395" spans="1:2">
      <c r="A395" t="str">
        <f>IF(OR('Split and Transpose Compute'!A397 = 0, 'Split and Transpose Compute'!A397 = "0"), "", 'Split and Transpose Compute'!A397)</f>
        <v/>
      </c>
      <c r="B395" s="3" t="str">
        <f>IFERROR(IF(OR('Split and Transpose Compute'!B397 = 0, 'Split and Transpose Compute'!B397 = "0"), "", 'Split and Transpose Compute'!B397), "")</f>
        <v/>
      </c>
    </row>
    <row r="396" spans="1:2">
      <c r="A396" t="str">
        <f>IF(OR('Split and Transpose Compute'!A398 = 0, 'Split and Transpose Compute'!A398 = "0"), "", 'Split and Transpose Compute'!A398)</f>
        <v/>
      </c>
      <c r="B396" s="3" t="str">
        <f>IFERROR(IF(OR('Split and Transpose Compute'!B398 = 0, 'Split and Transpose Compute'!B398 = "0"), "", 'Split and Transpose Compute'!B398), "")</f>
        <v/>
      </c>
    </row>
    <row r="397" spans="1:2">
      <c r="A397" t="str">
        <f>IF(OR('Split and Transpose Compute'!A399 = 0, 'Split and Transpose Compute'!A399 = "0"), "", 'Split and Transpose Compute'!A399)</f>
        <v/>
      </c>
      <c r="B397" s="3" t="str">
        <f>IFERROR(IF(OR('Split and Transpose Compute'!B399 = 0, 'Split and Transpose Compute'!B399 = "0"), "", 'Split and Transpose Compute'!B399), "")</f>
        <v/>
      </c>
    </row>
    <row r="398" spans="1:2">
      <c r="A398" t="str">
        <f>IF(OR('Split and Transpose Compute'!A400 = 0, 'Split and Transpose Compute'!A400 = "0"), "", 'Split and Transpose Compute'!A400)</f>
        <v/>
      </c>
      <c r="B398" s="3" t="str">
        <f>IFERROR(IF(OR('Split and Transpose Compute'!B400 = 0, 'Split and Transpose Compute'!B400 = "0"), "", 'Split and Transpose Compute'!B400), "")</f>
        <v/>
      </c>
    </row>
    <row r="399" spans="1:2">
      <c r="A399" t="str">
        <f>IF(OR('Split and Transpose Compute'!A401 = 0, 'Split and Transpose Compute'!A401 = "0"), "", 'Split and Transpose Compute'!A401)</f>
        <v/>
      </c>
      <c r="B399" s="3" t="str">
        <f>IFERROR(IF(OR('Split and Transpose Compute'!B401 = 0, 'Split and Transpose Compute'!B401 = "0"), "", 'Split and Transpose Compute'!B401), "")</f>
        <v/>
      </c>
    </row>
    <row r="400" spans="1:2">
      <c r="A400" t="str">
        <f>IF(OR('Split and Transpose Compute'!A402 = 0, 'Split and Transpose Compute'!A402 = "0"), "", 'Split and Transpose Compute'!A402)</f>
        <v/>
      </c>
      <c r="B400" s="3" t="str">
        <f>IFERROR(IF(OR('Split and Transpose Compute'!B402 = 0, 'Split and Transpose Compute'!B402 = "0"), "", 'Split and Transpose Compute'!B402), "")</f>
        <v/>
      </c>
    </row>
    <row r="401" spans="1:2">
      <c r="A401" t="str">
        <f>IF(OR('Split and Transpose Compute'!A403 = 0, 'Split and Transpose Compute'!A403 = "0"), "", 'Split and Transpose Compute'!A403)</f>
        <v/>
      </c>
      <c r="B401" s="3" t="str">
        <f>IFERROR(IF(OR('Split and Transpose Compute'!B403 = 0, 'Split and Transpose Compute'!B403 = "0"), "", 'Split and Transpose Compute'!B403), "")</f>
        <v/>
      </c>
    </row>
    <row r="402" spans="1:2">
      <c r="A402" t="str">
        <f>IF(OR('Split and Transpose Compute'!A404 = 0, 'Split and Transpose Compute'!A404 = "0"), "", 'Split and Transpose Compute'!A404)</f>
        <v/>
      </c>
      <c r="B402" s="3" t="str">
        <f>IFERROR(IF(OR('Split and Transpose Compute'!B404 = 0, 'Split and Transpose Compute'!B404 = "0"), "", 'Split and Transpose Compute'!B404), "")</f>
        <v/>
      </c>
    </row>
    <row r="403" spans="1:2">
      <c r="A403" t="str">
        <f>IF(OR('Split and Transpose Compute'!A405 = 0, 'Split and Transpose Compute'!A405 = "0"), "", 'Split and Transpose Compute'!A405)</f>
        <v/>
      </c>
      <c r="B403" s="3" t="str">
        <f>IFERROR(IF(OR('Split and Transpose Compute'!B405 = 0, 'Split and Transpose Compute'!B405 = "0"), "", 'Split and Transpose Compute'!B405), "")</f>
        <v/>
      </c>
    </row>
    <row r="404" spans="1:2">
      <c r="A404" t="str">
        <f>IF(OR('Split and Transpose Compute'!A406 = 0, 'Split and Transpose Compute'!A406 = "0"), "", 'Split and Transpose Compute'!A406)</f>
        <v/>
      </c>
      <c r="B404" s="3" t="str">
        <f>IFERROR(IF(OR('Split and Transpose Compute'!B406 = 0, 'Split and Transpose Compute'!B406 = "0"), "", 'Split and Transpose Compute'!B406), "")</f>
        <v/>
      </c>
    </row>
    <row r="405" spans="1:2">
      <c r="A405" t="str">
        <f>IF(OR('Split and Transpose Compute'!A407 = 0, 'Split and Transpose Compute'!A407 = "0"), "", 'Split and Transpose Compute'!A407)</f>
        <v/>
      </c>
      <c r="B405" s="3" t="str">
        <f>IFERROR(IF(OR('Split and Transpose Compute'!B407 = 0, 'Split and Transpose Compute'!B407 = "0"), "", 'Split and Transpose Compute'!B407), "")</f>
        <v/>
      </c>
    </row>
    <row r="406" spans="1:2">
      <c r="A406" t="str">
        <f>IF(OR('Split and Transpose Compute'!A408 = 0, 'Split and Transpose Compute'!A408 = "0"), "", 'Split and Transpose Compute'!A408)</f>
        <v/>
      </c>
      <c r="B406" s="3" t="str">
        <f>IFERROR(IF(OR('Split and Transpose Compute'!B408 = 0, 'Split and Transpose Compute'!B408 = "0"), "", 'Split and Transpose Compute'!B408), "")</f>
        <v/>
      </c>
    </row>
    <row r="407" spans="1:2">
      <c r="A407" t="str">
        <f>IF(OR('Split and Transpose Compute'!A409 = 0, 'Split and Transpose Compute'!A409 = "0"), "", 'Split and Transpose Compute'!A409)</f>
        <v/>
      </c>
      <c r="B407" s="3" t="str">
        <f>IFERROR(IF(OR('Split and Transpose Compute'!B409 = 0, 'Split and Transpose Compute'!B409 = "0"), "", 'Split and Transpose Compute'!B409), "")</f>
        <v/>
      </c>
    </row>
    <row r="408" spans="1:2">
      <c r="A408" t="str">
        <f>IF(OR('Split and Transpose Compute'!A410 = 0, 'Split and Transpose Compute'!A410 = "0"), "", 'Split and Transpose Compute'!A410)</f>
        <v/>
      </c>
      <c r="B408" s="3" t="str">
        <f>IFERROR(IF(OR('Split and Transpose Compute'!B410 = 0, 'Split and Transpose Compute'!B410 = "0"), "", 'Split and Transpose Compute'!B410), "")</f>
        <v/>
      </c>
    </row>
    <row r="409" spans="1:2">
      <c r="A409" t="str">
        <f>IF(OR('Split and Transpose Compute'!A411 = 0, 'Split and Transpose Compute'!A411 = "0"), "", 'Split and Transpose Compute'!A411)</f>
        <v/>
      </c>
      <c r="B409" s="3" t="str">
        <f>IFERROR(IF(OR('Split and Transpose Compute'!B411 = 0, 'Split and Transpose Compute'!B411 = "0"), "", 'Split and Transpose Compute'!B411), "")</f>
        <v/>
      </c>
    </row>
    <row r="410" spans="1:2">
      <c r="A410" t="str">
        <f>IF(OR('Split and Transpose Compute'!A412 = 0, 'Split and Transpose Compute'!A412 = "0"), "", 'Split and Transpose Compute'!A412)</f>
        <v/>
      </c>
      <c r="B410" s="3" t="str">
        <f>IFERROR(IF(OR('Split and Transpose Compute'!B412 = 0, 'Split and Transpose Compute'!B412 = "0"), "", 'Split and Transpose Compute'!B412), "")</f>
        <v/>
      </c>
    </row>
    <row r="411" spans="1:2">
      <c r="A411" t="str">
        <f>IF(OR('Split and Transpose Compute'!A413 = 0, 'Split and Transpose Compute'!A413 = "0"), "", 'Split and Transpose Compute'!A413)</f>
        <v/>
      </c>
      <c r="B411" s="3" t="str">
        <f>IFERROR(IF(OR('Split and Transpose Compute'!B413 = 0, 'Split and Transpose Compute'!B413 = "0"), "", 'Split and Transpose Compute'!B413), "")</f>
        <v/>
      </c>
    </row>
    <row r="412" spans="1:2">
      <c r="A412" t="str">
        <f>IF(OR('Split and Transpose Compute'!A414 = 0, 'Split and Transpose Compute'!A414 = "0"), "", 'Split and Transpose Compute'!A414)</f>
        <v/>
      </c>
      <c r="B412" s="3" t="str">
        <f>IFERROR(IF(OR('Split and Transpose Compute'!B414 = 0, 'Split and Transpose Compute'!B414 = "0"), "", 'Split and Transpose Compute'!B414), "")</f>
        <v/>
      </c>
    </row>
    <row r="413" spans="1:2">
      <c r="A413" t="str">
        <f>IF(OR('Split and Transpose Compute'!A415 = 0, 'Split and Transpose Compute'!A415 = "0"), "", 'Split and Transpose Compute'!A415)</f>
        <v/>
      </c>
      <c r="B413" s="3" t="str">
        <f>IFERROR(IF(OR('Split and Transpose Compute'!B415 = 0, 'Split and Transpose Compute'!B415 = "0"), "", 'Split and Transpose Compute'!B415), "")</f>
        <v/>
      </c>
    </row>
    <row r="414" spans="1:2">
      <c r="A414" t="str">
        <f>IF(OR('Split and Transpose Compute'!A416 = 0, 'Split and Transpose Compute'!A416 = "0"), "", 'Split and Transpose Compute'!A416)</f>
        <v/>
      </c>
      <c r="B414" s="3" t="str">
        <f>IFERROR(IF(OR('Split and Transpose Compute'!B416 = 0, 'Split and Transpose Compute'!B416 = "0"), "", 'Split and Transpose Compute'!B416), "")</f>
        <v/>
      </c>
    </row>
    <row r="415" spans="1:2">
      <c r="A415" t="str">
        <f>IF(OR('Split and Transpose Compute'!A417 = 0, 'Split and Transpose Compute'!A417 = "0"), "", 'Split and Transpose Compute'!A417)</f>
        <v/>
      </c>
      <c r="B415" s="3" t="str">
        <f>IFERROR(IF(OR('Split and Transpose Compute'!B417 = 0, 'Split and Transpose Compute'!B417 = "0"), "", 'Split and Transpose Compute'!B417), "")</f>
        <v/>
      </c>
    </row>
    <row r="416" spans="1:2">
      <c r="A416" t="str">
        <f>IF(OR('Split and Transpose Compute'!A418 = 0, 'Split and Transpose Compute'!A418 = "0"), "", 'Split and Transpose Compute'!A418)</f>
        <v/>
      </c>
      <c r="B416" s="3" t="str">
        <f>IFERROR(IF(OR('Split and Transpose Compute'!B418 = 0, 'Split and Transpose Compute'!B418 = "0"), "", 'Split and Transpose Compute'!B418), "")</f>
        <v/>
      </c>
    </row>
    <row r="417" spans="1:2">
      <c r="A417" t="str">
        <f>IF(OR('Split and Transpose Compute'!A419 = 0, 'Split and Transpose Compute'!A419 = "0"), "", 'Split and Transpose Compute'!A419)</f>
        <v/>
      </c>
      <c r="B417" s="3" t="str">
        <f>IFERROR(IF(OR('Split and Transpose Compute'!B419 = 0, 'Split and Transpose Compute'!B419 = "0"), "", 'Split and Transpose Compute'!B419), "")</f>
        <v/>
      </c>
    </row>
    <row r="418" spans="1:2">
      <c r="A418" t="str">
        <f>IF(OR('Split and Transpose Compute'!A420 = 0, 'Split and Transpose Compute'!A420 = "0"), "", 'Split and Transpose Compute'!A420)</f>
        <v/>
      </c>
      <c r="B418" s="3" t="str">
        <f>IFERROR(IF(OR('Split and Transpose Compute'!B420 = 0, 'Split and Transpose Compute'!B420 = "0"), "", 'Split and Transpose Compute'!B420), "")</f>
        <v/>
      </c>
    </row>
    <row r="419" spans="1:2">
      <c r="A419" t="str">
        <f>IF(OR('Split and Transpose Compute'!A421 = 0, 'Split and Transpose Compute'!A421 = "0"), "", 'Split and Transpose Compute'!A421)</f>
        <v/>
      </c>
      <c r="B419" s="3" t="str">
        <f>IFERROR(IF(OR('Split and Transpose Compute'!B421 = 0, 'Split and Transpose Compute'!B421 = "0"), "", 'Split and Transpose Compute'!B421), "")</f>
        <v/>
      </c>
    </row>
    <row r="420" spans="1:2">
      <c r="A420" t="str">
        <f>IF(OR('Split and Transpose Compute'!A422 = 0, 'Split and Transpose Compute'!A422 = "0"), "", 'Split and Transpose Compute'!A422)</f>
        <v/>
      </c>
      <c r="B420" s="3" t="str">
        <f>IFERROR(IF(OR('Split and Transpose Compute'!B422 = 0, 'Split and Transpose Compute'!B422 = "0"), "", 'Split and Transpose Compute'!B422), "")</f>
        <v/>
      </c>
    </row>
    <row r="421" spans="1:2">
      <c r="A421" t="str">
        <f>IF(OR('Split and Transpose Compute'!A423 = 0, 'Split and Transpose Compute'!A423 = "0"), "", 'Split and Transpose Compute'!A423)</f>
        <v/>
      </c>
      <c r="B421" s="3" t="str">
        <f>IFERROR(IF(OR('Split and Transpose Compute'!B423 = 0, 'Split and Transpose Compute'!B423 = "0"), "", 'Split and Transpose Compute'!B423), "")</f>
        <v/>
      </c>
    </row>
    <row r="422" spans="1:2">
      <c r="A422" t="str">
        <f>IF(OR('Split and Transpose Compute'!A424 = 0, 'Split and Transpose Compute'!A424 = "0"), "", 'Split and Transpose Compute'!A424)</f>
        <v/>
      </c>
      <c r="B422" s="3" t="str">
        <f>IFERROR(IF(OR('Split and Transpose Compute'!B424 = 0, 'Split and Transpose Compute'!B424 = "0"), "", 'Split and Transpose Compute'!B424), "")</f>
        <v/>
      </c>
    </row>
    <row r="423" spans="1:2">
      <c r="A423" t="str">
        <f>IF(OR('Split and Transpose Compute'!A425 = 0, 'Split and Transpose Compute'!A425 = "0"), "", 'Split and Transpose Compute'!A425)</f>
        <v/>
      </c>
      <c r="B423" s="3" t="str">
        <f>IFERROR(IF(OR('Split and Transpose Compute'!B425 = 0, 'Split and Transpose Compute'!B425 = "0"), "", 'Split and Transpose Compute'!B425), "")</f>
        <v/>
      </c>
    </row>
    <row r="424" spans="1:2">
      <c r="A424" t="str">
        <f>IF(OR('Split and Transpose Compute'!A426 = 0, 'Split and Transpose Compute'!A426 = "0"), "", 'Split and Transpose Compute'!A426)</f>
        <v/>
      </c>
      <c r="B424" s="3" t="str">
        <f>IFERROR(IF(OR('Split and Transpose Compute'!B426 = 0, 'Split and Transpose Compute'!B426 = "0"), "", 'Split and Transpose Compute'!B426), "")</f>
        <v/>
      </c>
    </row>
    <row r="425" spans="1:2">
      <c r="A425" t="str">
        <f>IF(OR('Split and Transpose Compute'!A427 = 0, 'Split and Transpose Compute'!A427 = "0"), "", 'Split and Transpose Compute'!A427)</f>
        <v/>
      </c>
      <c r="B425" s="3" t="str">
        <f>IFERROR(IF(OR('Split and Transpose Compute'!B427 = 0, 'Split and Transpose Compute'!B427 = "0"), "", 'Split and Transpose Compute'!B427), "")</f>
        <v/>
      </c>
    </row>
    <row r="426" spans="1:2">
      <c r="A426" t="str">
        <f>IF(OR('Split and Transpose Compute'!A428 = 0, 'Split and Transpose Compute'!A428 = "0"), "", 'Split and Transpose Compute'!A428)</f>
        <v/>
      </c>
      <c r="B426" s="3" t="str">
        <f>IFERROR(IF(OR('Split and Transpose Compute'!B428 = 0, 'Split and Transpose Compute'!B428 = "0"), "", 'Split and Transpose Compute'!B428), "")</f>
        <v/>
      </c>
    </row>
    <row r="427" spans="1:2">
      <c r="A427" t="str">
        <f>IF(OR('Split and Transpose Compute'!A429 = 0, 'Split and Transpose Compute'!A429 = "0"), "", 'Split and Transpose Compute'!A429)</f>
        <v/>
      </c>
      <c r="B427" s="3" t="str">
        <f>IFERROR(IF(OR('Split and Transpose Compute'!B429 = 0, 'Split and Transpose Compute'!B429 = "0"), "", 'Split and Transpose Compute'!B429), "")</f>
        <v/>
      </c>
    </row>
    <row r="428" spans="1:2">
      <c r="A428" t="str">
        <f>IF(OR('Split and Transpose Compute'!A430 = 0, 'Split and Transpose Compute'!A430 = "0"), "", 'Split and Transpose Compute'!A430)</f>
        <v/>
      </c>
      <c r="B428" s="3" t="str">
        <f>IFERROR(IF(OR('Split and Transpose Compute'!B430 = 0, 'Split and Transpose Compute'!B430 = "0"), "", 'Split and Transpose Compute'!B430), "")</f>
        <v/>
      </c>
    </row>
    <row r="429" spans="1:2">
      <c r="A429" t="str">
        <f>IF(OR('Split and Transpose Compute'!A431 = 0, 'Split and Transpose Compute'!A431 = "0"), "", 'Split and Transpose Compute'!A431)</f>
        <v/>
      </c>
      <c r="B429" s="3" t="str">
        <f>IFERROR(IF(OR('Split and Transpose Compute'!B431 = 0, 'Split and Transpose Compute'!B431 = "0"), "", 'Split and Transpose Compute'!B431), "")</f>
        <v/>
      </c>
    </row>
    <row r="430" spans="1:2">
      <c r="A430" t="str">
        <f>IF(OR('Split and Transpose Compute'!A432 = 0, 'Split and Transpose Compute'!A432 = "0"), "", 'Split and Transpose Compute'!A432)</f>
        <v/>
      </c>
      <c r="B430" s="3" t="str">
        <f>IFERROR(IF(OR('Split and Transpose Compute'!B432 = 0, 'Split and Transpose Compute'!B432 = "0"), "", 'Split and Transpose Compute'!B432), "")</f>
        <v/>
      </c>
    </row>
    <row r="431" spans="1:2">
      <c r="A431" t="str">
        <f>IF(OR('Split and Transpose Compute'!A433 = 0, 'Split and Transpose Compute'!A433 = "0"), "", 'Split and Transpose Compute'!A433)</f>
        <v/>
      </c>
      <c r="B431" s="3" t="str">
        <f>IFERROR(IF(OR('Split and Transpose Compute'!B433 = 0, 'Split and Transpose Compute'!B433 = "0"), "", 'Split and Transpose Compute'!B433), "")</f>
        <v/>
      </c>
    </row>
    <row r="432" spans="1:2">
      <c r="A432" t="str">
        <f>IF(OR('Split and Transpose Compute'!A434 = 0, 'Split and Transpose Compute'!A434 = "0"), "", 'Split and Transpose Compute'!A434)</f>
        <v/>
      </c>
      <c r="B432" s="3" t="str">
        <f>IFERROR(IF(OR('Split and Transpose Compute'!B434 = 0, 'Split and Transpose Compute'!B434 = "0"), "", 'Split and Transpose Compute'!B434), "")</f>
        <v/>
      </c>
    </row>
    <row r="433" spans="1:2">
      <c r="A433" t="str">
        <f>IF(OR('Split and Transpose Compute'!A435 = 0, 'Split and Transpose Compute'!A435 = "0"), "", 'Split and Transpose Compute'!A435)</f>
        <v/>
      </c>
      <c r="B433" s="3" t="str">
        <f>IFERROR(IF(OR('Split and Transpose Compute'!B435 = 0, 'Split and Transpose Compute'!B435 = "0"), "", 'Split and Transpose Compute'!B435), "")</f>
        <v/>
      </c>
    </row>
    <row r="434" spans="1:2">
      <c r="A434" t="str">
        <f>IF(OR('Split and Transpose Compute'!A436 = 0, 'Split and Transpose Compute'!A436 = "0"), "", 'Split and Transpose Compute'!A436)</f>
        <v/>
      </c>
      <c r="B434" s="3" t="str">
        <f>IFERROR(IF(OR('Split and Transpose Compute'!B436 = 0, 'Split and Transpose Compute'!B436 = "0"), "", 'Split and Transpose Compute'!B436), "")</f>
        <v/>
      </c>
    </row>
    <row r="435" spans="1:2">
      <c r="A435" t="str">
        <f>IF(OR('Split and Transpose Compute'!A437 = 0, 'Split and Transpose Compute'!A437 = "0"), "", 'Split and Transpose Compute'!A437)</f>
        <v/>
      </c>
      <c r="B435" s="3" t="str">
        <f>IFERROR(IF(OR('Split and Transpose Compute'!B437 = 0, 'Split and Transpose Compute'!B437 = "0"), "", 'Split and Transpose Compute'!B437), "")</f>
        <v/>
      </c>
    </row>
    <row r="436" spans="1:2">
      <c r="A436" t="str">
        <f>IF(OR('Split and Transpose Compute'!A438 = 0, 'Split and Transpose Compute'!A438 = "0"), "", 'Split and Transpose Compute'!A438)</f>
        <v/>
      </c>
      <c r="B436" s="3" t="str">
        <f>IFERROR(IF(OR('Split and Transpose Compute'!B438 = 0, 'Split and Transpose Compute'!B438 = "0"), "", 'Split and Transpose Compute'!B438), "")</f>
        <v/>
      </c>
    </row>
    <row r="437" spans="1:2">
      <c r="A437" t="str">
        <f>IF(OR('Split and Transpose Compute'!A439 = 0, 'Split and Transpose Compute'!A439 = "0"), "", 'Split and Transpose Compute'!A439)</f>
        <v/>
      </c>
      <c r="B437" s="3" t="str">
        <f>IFERROR(IF(OR('Split and Transpose Compute'!B439 = 0, 'Split and Transpose Compute'!B439 = "0"), "", 'Split and Transpose Compute'!B439), "")</f>
        <v/>
      </c>
    </row>
    <row r="438" spans="1:2">
      <c r="A438" t="str">
        <f>IF(OR('Split and Transpose Compute'!A440 = 0, 'Split and Transpose Compute'!A440 = "0"), "", 'Split and Transpose Compute'!A440)</f>
        <v/>
      </c>
      <c r="B438" s="3" t="str">
        <f>IFERROR(IF(OR('Split and Transpose Compute'!B440 = 0, 'Split and Transpose Compute'!B440 = "0"), "", 'Split and Transpose Compute'!B440), "")</f>
        <v/>
      </c>
    </row>
    <row r="439" spans="1:2">
      <c r="A439" t="str">
        <f>IF(OR('Split and Transpose Compute'!A441 = 0, 'Split and Transpose Compute'!A441 = "0"), "", 'Split and Transpose Compute'!A441)</f>
        <v/>
      </c>
      <c r="B439" s="3" t="str">
        <f>IFERROR(IF(OR('Split and Transpose Compute'!B441 = 0, 'Split and Transpose Compute'!B441 = "0"), "", 'Split and Transpose Compute'!B441), "")</f>
        <v/>
      </c>
    </row>
    <row r="440" spans="1:2">
      <c r="A440" t="str">
        <f>IF(OR('Split and Transpose Compute'!A442 = 0, 'Split and Transpose Compute'!A442 = "0"), "", 'Split and Transpose Compute'!A442)</f>
        <v/>
      </c>
      <c r="B440" s="3" t="str">
        <f>IFERROR(IF(OR('Split and Transpose Compute'!B442 = 0, 'Split and Transpose Compute'!B442 = "0"), "", 'Split and Transpose Compute'!B442), "")</f>
        <v/>
      </c>
    </row>
    <row r="441" spans="1:2">
      <c r="A441" t="str">
        <f>IF(OR('Split and Transpose Compute'!A443 = 0, 'Split and Transpose Compute'!A443 = "0"), "", 'Split and Transpose Compute'!A443)</f>
        <v/>
      </c>
      <c r="B441" s="3" t="str">
        <f>IFERROR(IF(OR('Split and Transpose Compute'!B443 = 0, 'Split and Transpose Compute'!B443 = "0"), "", 'Split and Transpose Compute'!B443), "")</f>
        <v/>
      </c>
    </row>
    <row r="442" spans="1:2">
      <c r="A442" t="str">
        <f>IF(OR('Split and Transpose Compute'!A444 = 0, 'Split and Transpose Compute'!A444 = "0"), "", 'Split and Transpose Compute'!A444)</f>
        <v/>
      </c>
      <c r="B442" s="3" t="str">
        <f>IFERROR(IF(OR('Split and Transpose Compute'!B444 = 0, 'Split and Transpose Compute'!B444 = "0"), "", 'Split and Transpose Compute'!B444), "")</f>
        <v/>
      </c>
    </row>
    <row r="443" spans="1:2">
      <c r="A443" t="str">
        <f>IF(OR('Split and Transpose Compute'!A445 = 0, 'Split and Transpose Compute'!A445 = "0"), "", 'Split and Transpose Compute'!A445)</f>
        <v/>
      </c>
      <c r="B443" s="3" t="str">
        <f>IFERROR(IF(OR('Split and Transpose Compute'!B445 = 0, 'Split and Transpose Compute'!B445 = "0"), "", 'Split and Transpose Compute'!B445), "")</f>
        <v/>
      </c>
    </row>
    <row r="444" spans="1:2">
      <c r="A444" t="str">
        <f>IF(OR('Split and Transpose Compute'!A446 = 0, 'Split and Transpose Compute'!A446 = "0"), "", 'Split and Transpose Compute'!A446)</f>
        <v/>
      </c>
      <c r="B444" s="3" t="str">
        <f>IFERROR(IF(OR('Split and Transpose Compute'!B446 = 0, 'Split and Transpose Compute'!B446 = "0"), "", 'Split and Transpose Compute'!B446), "")</f>
        <v/>
      </c>
    </row>
    <row r="445" spans="1:2">
      <c r="A445" t="str">
        <f>IF(OR('Split and Transpose Compute'!A447 = 0, 'Split and Transpose Compute'!A447 = "0"), "", 'Split and Transpose Compute'!A447)</f>
        <v/>
      </c>
      <c r="B445" s="3" t="str">
        <f>IFERROR(IF(OR('Split and Transpose Compute'!B447 = 0, 'Split and Transpose Compute'!B447 = "0"), "", 'Split and Transpose Compute'!B447), "")</f>
        <v/>
      </c>
    </row>
    <row r="446" spans="1:2">
      <c r="A446" t="str">
        <f>IF(OR('Split and Transpose Compute'!A448 = 0, 'Split and Transpose Compute'!A448 = "0"), "", 'Split and Transpose Compute'!A448)</f>
        <v/>
      </c>
      <c r="B446" s="3" t="str">
        <f>IFERROR(IF(OR('Split and Transpose Compute'!B448 = 0, 'Split and Transpose Compute'!B448 = "0"), "", 'Split and Transpose Compute'!B448), "")</f>
        <v/>
      </c>
    </row>
    <row r="447" spans="1:2">
      <c r="A447" t="str">
        <f>IF(OR('Split and Transpose Compute'!A449 = 0, 'Split and Transpose Compute'!A449 = "0"), "", 'Split and Transpose Compute'!A449)</f>
        <v/>
      </c>
      <c r="B447" s="3" t="str">
        <f>IFERROR(IF(OR('Split and Transpose Compute'!B449 = 0, 'Split and Transpose Compute'!B449 = "0"), "", 'Split and Transpose Compute'!B449), "")</f>
        <v/>
      </c>
    </row>
    <row r="448" spans="1:2">
      <c r="A448" t="str">
        <f>IF(OR('Split and Transpose Compute'!A450 = 0, 'Split and Transpose Compute'!A450 = "0"), "", 'Split and Transpose Compute'!A450)</f>
        <v/>
      </c>
      <c r="B448" s="3" t="str">
        <f>IFERROR(IF(OR('Split and Transpose Compute'!B450 = 0, 'Split and Transpose Compute'!B450 = "0"), "", 'Split and Transpose Compute'!B450), "")</f>
        <v/>
      </c>
    </row>
    <row r="449" spans="1:2">
      <c r="A449" t="str">
        <f>IF(OR('Split and Transpose Compute'!A451 = 0, 'Split and Transpose Compute'!A451 = "0"), "", 'Split and Transpose Compute'!A451)</f>
        <v/>
      </c>
      <c r="B449" s="3" t="str">
        <f>IFERROR(IF(OR('Split and Transpose Compute'!B451 = 0, 'Split and Transpose Compute'!B451 = "0"), "", 'Split and Transpose Compute'!B451), "")</f>
        <v/>
      </c>
    </row>
    <row r="450" spans="1:2">
      <c r="A450" t="str">
        <f>IF(OR('Split and Transpose Compute'!A452 = 0, 'Split and Transpose Compute'!A452 = "0"), "", 'Split and Transpose Compute'!A452)</f>
        <v/>
      </c>
      <c r="B450" s="3" t="str">
        <f>IFERROR(IF(OR('Split and Transpose Compute'!B452 = 0, 'Split and Transpose Compute'!B452 = "0"), "", 'Split and Transpose Compute'!B452), "")</f>
        <v/>
      </c>
    </row>
    <row r="451" spans="1:2">
      <c r="A451" t="str">
        <f>IF(OR('Split and Transpose Compute'!A453 = 0, 'Split and Transpose Compute'!A453 = "0"), "", 'Split and Transpose Compute'!A453)</f>
        <v/>
      </c>
      <c r="B451" s="3" t="str">
        <f>IFERROR(IF(OR('Split and Transpose Compute'!B453 = 0, 'Split and Transpose Compute'!B453 = "0"), "", 'Split and Transpose Compute'!B453), "")</f>
        <v/>
      </c>
    </row>
    <row r="452" spans="1:2">
      <c r="A452" t="str">
        <f>IF(OR('Split and Transpose Compute'!A454 = 0, 'Split and Transpose Compute'!A454 = "0"), "", 'Split and Transpose Compute'!A454)</f>
        <v/>
      </c>
      <c r="B452" s="3" t="str">
        <f>IFERROR(IF(OR('Split and Transpose Compute'!B454 = 0, 'Split and Transpose Compute'!B454 = "0"), "", 'Split and Transpose Compute'!B454), "")</f>
        <v/>
      </c>
    </row>
    <row r="453" spans="1:2">
      <c r="A453" t="str">
        <f>IF(OR('Split and Transpose Compute'!A455 = 0, 'Split and Transpose Compute'!A455 = "0"), "", 'Split and Transpose Compute'!A455)</f>
        <v/>
      </c>
      <c r="B453" s="3" t="str">
        <f>IFERROR(IF(OR('Split and Transpose Compute'!B455 = 0, 'Split and Transpose Compute'!B455 = "0"), "", 'Split and Transpose Compute'!B455), "")</f>
        <v/>
      </c>
    </row>
    <row r="454" spans="1:2">
      <c r="A454" t="str">
        <f>IF(OR('Split and Transpose Compute'!A456 = 0, 'Split and Transpose Compute'!A456 = "0"), "", 'Split and Transpose Compute'!A456)</f>
        <v/>
      </c>
      <c r="B454" s="3" t="str">
        <f>IFERROR(IF(OR('Split and Transpose Compute'!B456 = 0, 'Split and Transpose Compute'!B456 = "0"), "", 'Split and Transpose Compute'!B456), "")</f>
        <v/>
      </c>
    </row>
    <row r="455" spans="1:2">
      <c r="A455" t="str">
        <f>IF(OR('Split and Transpose Compute'!A457 = 0, 'Split and Transpose Compute'!A457 = "0"), "", 'Split and Transpose Compute'!A457)</f>
        <v/>
      </c>
      <c r="B455" s="3" t="str">
        <f>IFERROR(IF(OR('Split and Transpose Compute'!B457 = 0, 'Split and Transpose Compute'!B457 = "0"), "", 'Split and Transpose Compute'!B457), "")</f>
        <v/>
      </c>
    </row>
    <row r="456" spans="1:2">
      <c r="A456" t="str">
        <f>IF(OR('Split and Transpose Compute'!A458 = 0, 'Split and Transpose Compute'!A458 = "0"), "", 'Split and Transpose Compute'!A458)</f>
        <v/>
      </c>
      <c r="B456" s="3" t="str">
        <f>IFERROR(IF(OR('Split and Transpose Compute'!B458 = 0, 'Split and Transpose Compute'!B458 = "0"), "", 'Split and Transpose Compute'!B458), "")</f>
        <v/>
      </c>
    </row>
    <row r="457" spans="1:2">
      <c r="A457" t="str">
        <f>IF(OR('Split and Transpose Compute'!A459 = 0, 'Split and Transpose Compute'!A459 = "0"), "", 'Split and Transpose Compute'!A459)</f>
        <v/>
      </c>
      <c r="B457" s="3" t="str">
        <f>IFERROR(IF(OR('Split and Transpose Compute'!B459 = 0, 'Split and Transpose Compute'!B459 = "0"), "", 'Split and Transpose Compute'!B459), "")</f>
        <v/>
      </c>
    </row>
    <row r="458" spans="1:2">
      <c r="A458" t="str">
        <f>IF(OR('Split and Transpose Compute'!A460 = 0, 'Split and Transpose Compute'!A460 = "0"), "", 'Split and Transpose Compute'!A460)</f>
        <v/>
      </c>
      <c r="B458" s="3" t="str">
        <f>IFERROR(IF(OR('Split and Transpose Compute'!B460 = 0, 'Split and Transpose Compute'!B460 = "0"), "", 'Split and Transpose Compute'!B460), "")</f>
        <v/>
      </c>
    </row>
    <row r="459" spans="1:2">
      <c r="A459" t="str">
        <f>IF(OR('Split and Transpose Compute'!A461 = 0, 'Split and Transpose Compute'!A461 = "0"), "", 'Split and Transpose Compute'!A461)</f>
        <v/>
      </c>
      <c r="B459" s="3" t="str">
        <f>IFERROR(IF(OR('Split and Transpose Compute'!B461 = 0, 'Split and Transpose Compute'!B461 = "0"), "", 'Split and Transpose Compute'!B461), "")</f>
        <v/>
      </c>
    </row>
    <row r="460" spans="1:2">
      <c r="A460" t="str">
        <f>IF(OR('Split and Transpose Compute'!A462 = 0, 'Split and Transpose Compute'!A462 = "0"), "", 'Split and Transpose Compute'!A462)</f>
        <v/>
      </c>
      <c r="B460" s="3" t="str">
        <f>IFERROR(IF(OR('Split and Transpose Compute'!B462 = 0, 'Split and Transpose Compute'!B462 = "0"), "", 'Split and Transpose Compute'!B462), "")</f>
        <v/>
      </c>
    </row>
    <row r="461" spans="1:2">
      <c r="A461" t="str">
        <f>IF(OR('Split and Transpose Compute'!A463 = 0, 'Split and Transpose Compute'!A463 = "0"), "", 'Split and Transpose Compute'!A463)</f>
        <v/>
      </c>
      <c r="B461" s="3" t="str">
        <f>IFERROR(IF(OR('Split and Transpose Compute'!B463 = 0, 'Split and Transpose Compute'!B463 = "0"), "", 'Split and Transpose Compute'!B463), "")</f>
        <v/>
      </c>
    </row>
    <row r="462" spans="1:2">
      <c r="A462" t="str">
        <f>IF(OR('Split and Transpose Compute'!A464 = 0, 'Split and Transpose Compute'!A464 = "0"), "", 'Split and Transpose Compute'!A464)</f>
        <v/>
      </c>
      <c r="B462" s="3" t="str">
        <f>IFERROR(IF(OR('Split and Transpose Compute'!B464 = 0, 'Split and Transpose Compute'!B464 = "0"), "", 'Split and Transpose Compute'!B464), "")</f>
        <v/>
      </c>
    </row>
    <row r="463" spans="1:2">
      <c r="A463" t="str">
        <f>IF(OR('Split and Transpose Compute'!A465 = 0, 'Split and Transpose Compute'!A465 = "0"), "", 'Split and Transpose Compute'!A465)</f>
        <v/>
      </c>
      <c r="B463" s="3" t="str">
        <f>IFERROR(IF(OR('Split and Transpose Compute'!B465 = 0, 'Split and Transpose Compute'!B465 = "0"), "", 'Split and Transpose Compute'!B465), "")</f>
        <v/>
      </c>
    </row>
    <row r="464" spans="1:2">
      <c r="A464" t="str">
        <f>IF(OR('Split and Transpose Compute'!A466 = 0, 'Split and Transpose Compute'!A466 = "0"), "", 'Split and Transpose Compute'!A466)</f>
        <v/>
      </c>
      <c r="B464" s="3" t="str">
        <f>IFERROR(IF(OR('Split and Transpose Compute'!B466 = 0, 'Split and Transpose Compute'!B466 = "0"), "", 'Split and Transpose Compute'!B466), "")</f>
        <v/>
      </c>
    </row>
    <row r="465" spans="1:2">
      <c r="A465" t="str">
        <f>IF(OR('Split and Transpose Compute'!A467 = 0, 'Split and Transpose Compute'!A467 = "0"), "", 'Split and Transpose Compute'!A467)</f>
        <v/>
      </c>
      <c r="B465" s="3" t="str">
        <f>IFERROR(IF(OR('Split and Transpose Compute'!B467 = 0, 'Split and Transpose Compute'!B467 = "0"), "", 'Split and Transpose Compute'!B467), "")</f>
        <v/>
      </c>
    </row>
    <row r="466" spans="1:2">
      <c r="A466" t="str">
        <f>IF(OR('Split and Transpose Compute'!A468 = 0, 'Split and Transpose Compute'!A468 = "0"), "", 'Split and Transpose Compute'!A468)</f>
        <v/>
      </c>
      <c r="B466" s="3" t="str">
        <f>IFERROR(IF(OR('Split and Transpose Compute'!B468 = 0, 'Split and Transpose Compute'!B468 = "0"), "", 'Split and Transpose Compute'!B468), "")</f>
        <v/>
      </c>
    </row>
    <row r="467" spans="1:2">
      <c r="A467" t="str">
        <f>IF(OR('Split and Transpose Compute'!A469 = 0, 'Split and Transpose Compute'!A469 = "0"), "", 'Split and Transpose Compute'!A469)</f>
        <v/>
      </c>
      <c r="B467" s="3" t="str">
        <f>IFERROR(IF(OR('Split and Transpose Compute'!B469 = 0, 'Split and Transpose Compute'!B469 = "0"), "", 'Split and Transpose Compute'!B469), "")</f>
        <v/>
      </c>
    </row>
    <row r="468" spans="1:2">
      <c r="A468" t="str">
        <f>IF(OR('Split and Transpose Compute'!A470 = 0, 'Split and Transpose Compute'!A470 = "0"), "", 'Split and Transpose Compute'!A470)</f>
        <v/>
      </c>
      <c r="B468" s="3" t="str">
        <f>IFERROR(IF(OR('Split and Transpose Compute'!B470 = 0, 'Split and Transpose Compute'!B470 = "0"), "", 'Split and Transpose Compute'!B470), "")</f>
        <v/>
      </c>
    </row>
    <row r="469" spans="1:2">
      <c r="A469" t="str">
        <f>IF(OR('Split and Transpose Compute'!A471 = 0, 'Split and Transpose Compute'!A471 = "0"), "", 'Split and Transpose Compute'!A471)</f>
        <v/>
      </c>
      <c r="B469" s="3" t="str">
        <f>IFERROR(IF(OR('Split and Transpose Compute'!B471 = 0, 'Split and Transpose Compute'!B471 = "0"), "", 'Split and Transpose Compute'!B471), "")</f>
        <v/>
      </c>
    </row>
    <row r="470" spans="1:2">
      <c r="A470" t="str">
        <f>IF(OR('Split and Transpose Compute'!A472 = 0, 'Split and Transpose Compute'!A472 = "0"), "", 'Split and Transpose Compute'!A472)</f>
        <v/>
      </c>
      <c r="B470" s="3" t="str">
        <f>IFERROR(IF(OR('Split and Transpose Compute'!B472 = 0, 'Split and Transpose Compute'!B472 = "0"), "", 'Split and Transpose Compute'!B472), "")</f>
        <v/>
      </c>
    </row>
    <row r="471" spans="1:2">
      <c r="A471" t="str">
        <f>IF(OR('Split and Transpose Compute'!A473 = 0, 'Split and Transpose Compute'!A473 = "0"), "", 'Split and Transpose Compute'!A473)</f>
        <v/>
      </c>
      <c r="B471" s="3" t="str">
        <f>IFERROR(IF(OR('Split and Transpose Compute'!B473 = 0, 'Split and Transpose Compute'!B473 = "0"), "", 'Split and Transpose Compute'!B473), "")</f>
        <v/>
      </c>
    </row>
    <row r="472" spans="1:2">
      <c r="A472" t="str">
        <f>IF(OR('Split and Transpose Compute'!A474 = 0, 'Split and Transpose Compute'!A474 = "0"), "", 'Split and Transpose Compute'!A474)</f>
        <v/>
      </c>
      <c r="B472" s="3" t="str">
        <f>IFERROR(IF(OR('Split and Transpose Compute'!B474 = 0, 'Split and Transpose Compute'!B474 = "0"), "", 'Split and Transpose Compute'!B474), "")</f>
        <v/>
      </c>
    </row>
    <row r="473" spans="1:2">
      <c r="A473" t="str">
        <f>IF(OR('Split and Transpose Compute'!A475 = 0, 'Split and Transpose Compute'!A475 = "0"), "", 'Split and Transpose Compute'!A475)</f>
        <v/>
      </c>
      <c r="B473" s="3" t="str">
        <f>IFERROR(IF(OR('Split and Transpose Compute'!B475 = 0, 'Split and Transpose Compute'!B475 = "0"), "", 'Split and Transpose Compute'!B475), "")</f>
        <v/>
      </c>
    </row>
    <row r="474" spans="1:2">
      <c r="A474" t="str">
        <f>IF(OR('Split and Transpose Compute'!A476 = 0, 'Split and Transpose Compute'!A476 = "0"), "", 'Split and Transpose Compute'!A476)</f>
        <v/>
      </c>
      <c r="B474" s="3" t="str">
        <f>IFERROR(IF(OR('Split and Transpose Compute'!B476 = 0, 'Split and Transpose Compute'!B476 = "0"), "", 'Split and Transpose Compute'!B476), "")</f>
        <v/>
      </c>
    </row>
    <row r="475" spans="1:2">
      <c r="A475" t="str">
        <f>IF(OR('Split and Transpose Compute'!A477 = 0, 'Split and Transpose Compute'!A477 = "0"), "", 'Split and Transpose Compute'!A477)</f>
        <v/>
      </c>
      <c r="B475" s="3" t="str">
        <f>IFERROR(IF(OR('Split and Transpose Compute'!B477 = 0, 'Split and Transpose Compute'!B477 = "0"), "", 'Split and Transpose Compute'!B477), "")</f>
        <v/>
      </c>
    </row>
    <row r="476" spans="1:2">
      <c r="A476" t="str">
        <f>IF(OR('Split and Transpose Compute'!A478 = 0, 'Split and Transpose Compute'!A478 = "0"), "", 'Split and Transpose Compute'!A478)</f>
        <v/>
      </c>
      <c r="B476" s="3" t="str">
        <f>IFERROR(IF(OR('Split and Transpose Compute'!B478 = 0, 'Split and Transpose Compute'!B478 = "0"), "", 'Split and Transpose Compute'!B478), "")</f>
        <v/>
      </c>
    </row>
    <row r="477" spans="1:2">
      <c r="A477" t="str">
        <f>IF(OR('Split and Transpose Compute'!A479 = 0, 'Split and Transpose Compute'!A479 = "0"), "", 'Split and Transpose Compute'!A479)</f>
        <v/>
      </c>
      <c r="B477" s="3" t="str">
        <f>IFERROR(IF(OR('Split and Transpose Compute'!B479 = 0, 'Split and Transpose Compute'!B479 = "0"), "", 'Split and Transpose Compute'!B479), "")</f>
        <v/>
      </c>
    </row>
    <row r="478" spans="1:2">
      <c r="A478" t="str">
        <f>IF(OR('Split and Transpose Compute'!A480 = 0, 'Split and Transpose Compute'!A480 = "0"), "", 'Split and Transpose Compute'!A480)</f>
        <v/>
      </c>
      <c r="B478" s="3" t="str">
        <f>IFERROR(IF(OR('Split and Transpose Compute'!B480 = 0, 'Split and Transpose Compute'!B480 = "0"), "", 'Split and Transpose Compute'!B480), "")</f>
        <v/>
      </c>
    </row>
    <row r="479" spans="1:2">
      <c r="A479" t="str">
        <f>IF(OR('Split and Transpose Compute'!A481 = 0, 'Split and Transpose Compute'!A481 = "0"), "", 'Split and Transpose Compute'!A481)</f>
        <v/>
      </c>
      <c r="B479" s="3" t="str">
        <f>IFERROR(IF(OR('Split and Transpose Compute'!B481 = 0, 'Split and Transpose Compute'!B481 = "0"), "", 'Split and Transpose Compute'!B481), "")</f>
        <v/>
      </c>
    </row>
    <row r="480" spans="1:2">
      <c r="A480" t="str">
        <f>IF(OR('Split and Transpose Compute'!A482 = 0, 'Split and Transpose Compute'!A482 = "0"), "", 'Split and Transpose Compute'!A482)</f>
        <v/>
      </c>
      <c r="B480" s="3" t="str">
        <f>IFERROR(IF(OR('Split and Transpose Compute'!B482 = 0, 'Split and Transpose Compute'!B482 = "0"), "", 'Split and Transpose Compute'!B482), "")</f>
        <v/>
      </c>
    </row>
    <row r="481" spans="1:2">
      <c r="A481" t="str">
        <f>IF(OR('Split and Transpose Compute'!A483 = 0, 'Split and Transpose Compute'!A483 = "0"), "", 'Split and Transpose Compute'!A483)</f>
        <v/>
      </c>
      <c r="B481" s="3" t="str">
        <f>IFERROR(IF(OR('Split and Transpose Compute'!B483 = 0, 'Split and Transpose Compute'!B483 = "0"), "", 'Split and Transpose Compute'!B483), "")</f>
        <v/>
      </c>
    </row>
    <row r="482" spans="1:2">
      <c r="A482" t="str">
        <f>IF(OR('Split and Transpose Compute'!A484 = 0, 'Split and Transpose Compute'!A484 = "0"), "", 'Split and Transpose Compute'!A484)</f>
        <v/>
      </c>
      <c r="B482" s="3" t="str">
        <f>IFERROR(IF(OR('Split and Transpose Compute'!B484 = 0, 'Split and Transpose Compute'!B484 = "0"), "", 'Split and Transpose Compute'!B484), "")</f>
        <v/>
      </c>
    </row>
    <row r="483" spans="1:2">
      <c r="A483" t="str">
        <f>IF(OR('Split and Transpose Compute'!A485 = 0, 'Split and Transpose Compute'!A485 = "0"), "", 'Split and Transpose Compute'!A485)</f>
        <v/>
      </c>
      <c r="B483" s="3" t="str">
        <f>IFERROR(IF(OR('Split and Transpose Compute'!B485 = 0, 'Split and Transpose Compute'!B485 = "0"), "", 'Split and Transpose Compute'!B485), "")</f>
        <v/>
      </c>
    </row>
    <row r="484" spans="1:2">
      <c r="A484" t="str">
        <f>IF(OR('Split and Transpose Compute'!A486 = 0, 'Split and Transpose Compute'!A486 = "0"), "", 'Split and Transpose Compute'!A486)</f>
        <v/>
      </c>
      <c r="B484" s="3" t="str">
        <f>IFERROR(IF(OR('Split and Transpose Compute'!B486 = 0, 'Split and Transpose Compute'!B486 = "0"), "", 'Split and Transpose Compute'!B486), "")</f>
        <v/>
      </c>
    </row>
    <row r="485" spans="1:2">
      <c r="A485" t="str">
        <f>IF(OR('Split and Transpose Compute'!A487 = 0, 'Split and Transpose Compute'!A487 = "0"), "", 'Split and Transpose Compute'!A487)</f>
        <v/>
      </c>
      <c r="B485" s="3" t="str">
        <f>IFERROR(IF(OR('Split and Transpose Compute'!B487 = 0, 'Split and Transpose Compute'!B487 = "0"), "", 'Split and Transpose Compute'!B487), "")</f>
        <v/>
      </c>
    </row>
    <row r="486" spans="1:2">
      <c r="A486" t="str">
        <f>IF(OR('Split and Transpose Compute'!A488 = 0, 'Split and Transpose Compute'!A488 = "0"), "", 'Split and Transpose Compute'!A488)</f>
        <v/>
      </c>
      <c r="B486" s="3" t="str">
        <f>IFERROR(IF(OR('Split and Transpose Compute'!B488 = 0, 'Split and Transpose Compute'!B488 = "0"), "", 'Split and Transpose Compute'!B488), "")</f>
        <v/>
      </c>
    </row>
    <row r="487" spans="1:2">
      <c r="A487" t="str">
        <f>IF(OR('Split and Transpose Compute'!A489 = 0, 'Split and Transpose Compute'!A489 = "0"), "", 'Split and Transpose Compute'!A489)</f>
        <v/>
      </c>
      <c r="B487" s="3" t="str">
        <f>IFERROR(IF(OR('Split and Transpose Compute'!B489 = 0, 'Split and Transpose Compute'!B489 = "0"), "", 'Split and Transpose Compute'!B489), "")</f>
        <v/>
      </c>
    </row>
    <row r="488" spans="1:2">
      <c r="A488" t="str">
        <f>IF(OR('Split and Transpose Compute'!A490 = 0, 'Split and Transpose Compute'!A490 = "0"), "", 'Split and Transpose Compute'!A490)</f>
        <v/>
      </c>
      <c r="B488" s="3" t="str">
        <f>IFERROR(IF(OR('Split and Transpose Compute'!B490 = 0, 'Split and Transpose Compute'!B490 = "0"), "", 'Split and Transpose Compute'!B490), "")</f>
        <v/>
      </c>
    </row>
    <row r="489" spans="1:2">
      <c r="A489" t="str">
        <f>IF(OR('Split and Transpose Compute'!A491 = 0, 'Split and Transpose Compute'!A491 = "0"), "", 'Split and Transpose Compute'!A491)</f>
        <v/>
      </c>
      <c r="B489" s="3" t="str">
        <f>IFERROR(IF(OR('Split and Transpose Compute'!B491 = 0, 'Split and Transpose Compute'!B491 = "0"), "", 'Split and Transpose Compute'!B491), "")</f>
        <v/>
      </c>
    </row>
    <row r="490" spans="1:2">
      <c r="A490" t="str">
        <f>IF(OR('Split and Transpose Compute'!A492 = 0, 'Split and Transpose Compute'!A492 = "0"), "", 'Split and Transpose Compute'!A492)</f>
        <v/>
      </c>
      <c r="B490" s="3" t="str">
        <f>IFERROR(IF(OR('Split and Transpose Compute'!B492 = 0, 'Split and Transpose Compute'!B492 = "0"), "", 'Split and Transpose Compute'!B492), "")</f>
        <v/>
      </c>
    </row>
    <row r="491" spans="1:2">
      <c r="A491" t="str">
        <f>IF(OR('Split and Transpose Compute'!A493 = 0, 'Split and Transpose Compute'!A493 = "0"), "", 'Split and Transpose Compute'!A493)</f>
        <v/>
      </c>
      <c r="B491" s="3" t="str">
        <f>IFERROR(IF(OR('Split and Transpose Compute'!B493 = 0, 'Split and Transpose Compute'!B493 = "0"), "", 'Split and Transpose Compute'!B493), "")</f>
        <v/>
      </c>
    </row>
    <row r="492" spans="1:2">
      <c r="A492" t="str">
        <f>IF(OR('Split and Transpose Compute'!A494 = 0, 'Split and Transpose Compute'!A494 = "0"), "", 'Split and Transpose Compute'!A494)</f>
        <v/>
      </c>
      <c r="B492" s="3" t="str">
        <f>IFERROR(IF(OR('Split and Transpose Compute'!B494 = 0, 'Split and Transpose Compute'!B494 = "0"), "", 'Split and Transpose Compute'!B494), "")</f>
        <v/>
      </c>
    </row>
    <row r="493" spans="1:2">
      <c r="A493" t="str">
        <f>IF(OR('Split and Transpose Compute'!A495 = 0, 'Split and Transpose Compute'!A495 = "0"), "", 'Split and Transpose Compute'!A495)</f>
        <v/>
      </c>
      <c r="B493" s="3" t="str">
        <f>IFERROR(IF(OR('Split and Transpose Compute'!B495 = 0, 'Split and Transpose Compute'!B495 = "0"), "", 'Split and Transpose Compute'!B495), "")</f>
        <v/>
      </c>
    </row>
    <row r="494" spans="1:2">
      <c r="A494" t="str">
        <f>IF(OR('Split and Transpose Compute'!A496 = 0, 'Split and Transpose Compute'!A496 = "0"), "", 'Split and Transpose Compute'!A496)</f>
        <v/>
      </c>
      <c r="B494" s="3" t="str">
        <f>IFERROR(IF(OR('Split and Transpose Compute'!B496 = 0, 'Split and Transpose Compute'!B496 = "0"), "", 'Split and Transpose Compute'!B496), "")</f>
        <v/>
      </c>
    </row>
    <row r="495" spans="1:2">
      <c r="A495" t="str">
        <f>IF(OR('Split and Transpose Compute'!A497 = 0, 'Split and Transpose Compute'!A497 = "0"), "", 'Split and Transpose Compute'!A497)</f>
        <v/>
      </c>
      <c r="B495" s="3" t="str">
        <f>IFERROR(IF(OR('Split and Transpose Compute'!B497 = 0, 'Split and Transpose Compute'!B497 = "0"), "", 'Split and Transpose Compute'!B497), "")</f>
        <v/>
      </c>
    </row>
    <row r="496" spans="1:2">
      <c r="A496" t="str">
        <f>IF(OR('Split and Transpose Compute'!A498 = 0, 'Split and Transpose Compute'!A498 = "0"), "", 'Split and Transpose Compute'!A498)</f>
        <v/>
      </c>
      <c r="B496" s="3" t="str">
        <f>IFERROR(IF(OR('Split and Transpose Compute'!B498 = 0, 'Split and Transpose Compute'!B498 = "0"), "", 'Split and Transpose Compute'!B498), "")</f>
        <v/>
      </c>
    </row>
    <row r="497" spans="1:2">
      <c r="A497" t="str">
        <f>IF(OR('Split and Transpose Compute'!A499 = 0, 'Split and Transpose Compute'!A499 = "0"), "", 'Split and Transpose Compute'!A499)</f>
        <v/>
      </c>
      <c r="B497" s="3" t="str">
        <f>IFERROR(IF(OR('Split and Transpose Compute'!B499 = 0, 'Split and Transpose Compute'!B499 = "0"), "", 'Split and Transpose Compute'!B499), "")</f>
        <v/>
      </c>
    </row>
    <row r="498" spans="1:2">
      <c r="A498" t="str">
        <f>IF(OR('Split and Transpose Compute'!A500 = 0, 'Split and Transpose Compute'!A500 = "0"), "", 'Split and Transpose Compute'!A500)</f>
        <v/>
      </c>
      <c r="B498" s="3" t="str">
        <f>IFERROR(IF(OR('Split and Transpose Compute'!B500 = 0, 'Split and Transpose Compute'!B500 = "0"), "", 'Split and Transpose Compute'!B500), "")</f>
        <v/>
      </c>
    </row>
    <row r="499" spans="1:2">
      <c r="A499" t="str">
        <f>IF(OR('Split and Transpose Compute'!A501 = 0, 'Split and Transpose Compute'!A501 = "0"), "", 'Split and Transpose Compute'!A501)</f>
        <v/>
      </c>
      <c r="B499" s="3" t="str">
        <f>IFERROR(IF(OR('Split and Transpose Compute'!B501 = 0, 'Split and Transpose Compute'!B501 = "0"), "", 'Split and Transpose Compute'!B501), "")</f>
        <v/>
      </c>
    </row>
    <row r="500" spans="1:2">
      <c r="A500" t="str">
        <f>IF(OR('Split and Transpose Compute'!A502 = 0, 'Split and Transpose Compute'!A502 = "0"), "", 'Split and Transpose Compute'!A502)</f>
        <v/>
      </c>
      <c r="B500" s="3" t="str">
        <f>IFERROR(IF(OR('Split and Transpose Compute'!B502 = 0, 'Split and Transpose Compute'!B502 = "0"), "", 'Split and Transpose Compute'!B502), "")</f>
        <v/>
      </c>
    </row>
    <row r="501" spans="1:2">
      <c r="A501" t="str">
        <f>IF(OR('Split and Transpose Compute'!A503 = 0, 'Split and Transpose Compute'!A503 = "0"), "", 'Split and Transpose Compute'!A503)</f>
        <v/>
      </c>
      <c r="B501" s="3" t="str">
        <f>IFERROR(IF(OR('Split and Transpose Compute'!B503 = 0, 'Split and Transpose Compute'!B503 = "0"), "", 'Split and Transpose Compute'!B503), "")</f>
        <v/>
      </c>
    </row>
    <row r="502" spans="1:2">
      <c r="A502" t="str">
        <f>IF(OR('Split and Transpose Compute'!A504 = 0, 'Split and Transpose Compute'!A504 = "0"), "", 'Split and Transpose Compute'!A504)</f>
        <v/>
      </c>
      <c r="B502" s="3" t="str">
        <f>IFERROR(IF(OR('Split and Transpose Compute'!B504 = 0, 'Split and Transpose Compute'!B504 = "0"), "", 'Split and Transpose Compute'!B504), "")</f>
        <v/>
      </c>
    </row>
    <row r="503" spans="1:2">
      <c r="A503" t="str">
        <f>IF(OR('Split and Transpose Compute'!A505 = 0, 'Split and Transpose Compute'!A505 = "0"), "", 'Split and Transpose Compute'!A505)</f>
        <v/>
      </c>
      <c r="B503" s="3" t="str">
        <f>IFERROR(IF(OR('Split and Transpose Compute'!B505 = 0, 'Split and Transpose Compute'!B505 = "0"), "", 'Split and Transpose Compute'!B505), "")</f>
        <v/>
      </c>
    </row>
    <row r="504" spans="1:2">
      <c r="A504" t="str">
        <f>IF(OR('Split and Transpose Compute'!A506 = 0, 'Split and Transpose Compute'!A506 = "0"), "", 'Split and Transpose Compute'!A506)</f>
        <v/>
      </c>
      <c r="B504" s="3" t="str">
        <f>IFERROR(IF(OR('Split and Transpose Compute'!B506 = 0, 'Split and Transpose Compute'!B506 = "0"), "", 'Split and Transpose Compute'!B506), "")</f>
        <v/>
      </c>
    </row>
    <row r="505" spans="1:2">
      <c r="A505" t="str">
        <f>IF(OR('Split and Transpose Compute'!A507 = 0, 'Split and Transpose Compute'!A507 = "0"), "", 'Split and Transpose Compute'!A507)</f>
        <v/>
      </c>
      <c r="B505" s="3" t="str">
        <f>IFERROR(IF(OR('Split and Transpose Compute'!B507 = 0, 'Split and Transpose Compute'!B507 = "0"), "", 'Split and Transpose Compute'!B507), "")</f>
        <v/>
      </c>
    </row>
    <row r="506" spans="1:2">
      <c r="A506" t="str">
        <f>IF(OR('Split and Transpose Compute'!A508 = 0, 'Split and Transpose Compute'!A508 = "0"), "", 'Split and Transpose Compute'!A508)</f>
        <v/>
      </c>
      <c r="B506" s="3" t="str">
        <f>IFERROR(IF(OR('Split and Transpose Compute'!B508 = 0, 'Split and Transpose Compute'!B508 = "0"), "", 'Split and Transpose Compute'!B508), "")</f>
        <v/>
      </c>
    </row>
    <row r="507" spans="1:2">
      <c r="A507" t="str">
        <f>IF(OR('Split and Transpose Compute'!A509 = 0, 'Split and Transpose Compute'!A509 = "0"), "", 'Split and Transpose Compute'!A509)</f>
        <v/>
      </c>
      <c r="B507" s="3" t="str">
        <f>IFERROR(IF(OR('Split and Transpose Compute'!B509 = 0, 'Split and Transpose Compute'!B509 = "0"), "", 'Split and Transpose Compute'!B509), "")</f>
        <v/>
      </c>
    </row>
    <row r="508" spans="1:2">
      <c r="A508" t="str">
        <f>IF(OR('Split and Transpose Compute'!A510 = 0, 'Split and Transpose Compute'!A510 = "0"), "", 'Split and Transpose Compute'!A510)</f>
        <v/>
      </c>
      <c r="B508" s="3" t="str">
        <f>IFERROR(IF(OR('Split and Transpose Compute'!B510 = 0, 'Split and Transpose Compute'!B510 = "0"), "", 'Split and Transpose Compute'!B510), "")</f>
        <v/>
      </c>
    </row>
    <row r="509" spans="1:2">
      <c r="A509" t="str">
        <f>IF(OR('Split and Transpose Compute'!A511 = 0, 'Split and Transpose Compute'!A511 = "0"), "", 'Split and Transpose Compute'!A511)</f>
        <v/>
      </c>
      <c r="B509" s="3" t="str">
        <f>IFERROR(IF(OR('Split and Transpose Compute'!B511 = 0, 'Split and Transpose Compute'!B511 = "0"), "", 'Split and Transpose Compute'!B511), "")</f>
        <v/>
      </c>
    </row>
    <row r="510" spans="1:2">
      <c r="A510" t="str">
        <f>IF(OR('Split and Transpose Compute'!A512 = 0, 'Split and Transpose Compute'!A512 = "0"), "", 'Split and Transpose Compute'!A512)</f>
        <v/>
      </c>
      <c r="B510" s="3" t="str">
        <f>IFERROR(IF(OR('Split and Transpose Compute'!B512 = 0, 'Split and Transpose Compute'!B512 = "0"), "", 'Split and Transpose Compute'!B512), "")</f>
        <v/>
      </c>
    </row>
    <row r="511" spans="1:2">
      <c r="A511" t="str">
        <f>IF(OR('Split and Transpose Compute'!A513 = 0, 'Split and Transpose Compute'!A513 = "0"), "", 'Split and Transpose Compute'!A513)</f>
        <v/>
      </c>
      <c r="B511" s="3" t="str">
        <f>IFERROR(IF(OR('Split and Transpose Compute'!B513 = 0, 'Split and Transpose Compute'!B513 = "0"), "", 'Split and Transpose Compute'!B513), "")</f>
        <v/>
      </c>
    </row>
    <row r="512" spans="1:2">
      <c r="A512" t="str">
        <f>IF(OR('Split and Transpose Compute'!A514 = 0, 'Split and Transpose Compute'!A514 = "0"), "", 'Split and Transpose Compute'!A514)</f>
        <v/>
      </c>
      <c r="B512" s="3" t="str">
        <f>IFERROR(IF(OR('Split and Transpose Compute'!B514 = 0, 'Split and Transpose Compute'!B514 = "0"), "", 'Split and Transpose Compute'!B514), "")</f>
        <v/>
      </c>
    </row>
    <row r="513" spans="1:2">
      <c r="A513" t="str">
        <f>IF(OR('Split and Transpose Compute'!A515 = 0, 'Split and Transpose Compute'!A515 = "0"), "", 'Split and Transpose Compute'!A515)</f>
        <v/>
      </c>
      <c r="B513" s="3" t="str">
        <f>IFERROR(IF(OR('Split and Transpose Compute'!B515 = 0, 'Split and Transpose Compute'!B515 = "0"), "", 'Split and Transpose Compute'!B515), "")</f>
        <v/>
      </c>
    </row>
    <row r="514" spans="1:2">
      <c r="A514" t="str">
        <f>IF(OR('Split and Transpose Compute'!A516 = 0, 'Split and Transpose Compute'!A516 = "0"), "", 'Split and Transpose Compute'!A516)</f>
        <v/>
      </c>
      <c r="B514" s="3" t="str">
        <f>IFERROR(IF(OR('Split and Transpose Compute'!B516 = 0, 'Split and Transpose Compute'!B516 = "0"), "", 'Split and Transpose Compute'!B516), "")</f>
        <v/>
      </c>
    </row>
    <row r="515" spans="1:2">
      <c r="A515" t="str">
        <f>IF(OR('Split and Transpose Compute'!A517 = 0, 'Split and Transpose Compute'!A517 = "0"), "", 'Split and Transpose Compute'!A517)</f>
        <v/>
      </c>
      <c r="B515" s="3" t="str">
        <f>IFERROR(IF(OR('Split and Transpose Compute'!B517 = 0, 'Split and Transpose Compute'!B517 = "0"), "", 'Split and Transpose Compute'!B517), "")</f>
        <v/>
      </c>
    </row>
    <row r="516" spans="1:2">
      <c r="A516" t="str">
        <f>IF(OR('Split and Transpose Compute'!A518 = 0, 'Split and Transpose Compute'!A518 = "0"), "", 'Split and Transpose Compute'!A518)</f>
        <v/>
      </c>
      <c r="B516" s="3" t="str">
        <f>IFERROR(IF(OR('Split and Transpose Compute'!B518 = 0, 'Split and Transpose Compute'!B518 = "0"), "", 'Split and Transpose Compute'!B518), "")</f>
        <v/>
      </c>
    </row>
    <row r="517" spans="1:2">
      <c r="A517" t="str">
        <f>IF(OR('Split and Transpose Compute'!A519 = 0, 'Split and Transpose Compute'!A519 = "0"), "", 'Split and Transpose Compute'!A519)</f>
        <v/>
      </c>
      <c r="B517" s="3" t="str">
        <f>IFERROR(IF(OR('Split and Transpose Compute'!B519 = 0, 'Split and Transpose Compute'!B519 = "0"), "", 'Split and Transpose Compute'!B519), "")</f>
        <v/>
      </c>
    </row>
    <row r="518" spans="1:2">
      <c r="A518" t="str">
        <f>IF(OR('Split and Transpose Compute'!A520 = 0, 'Split and Transpose Compute'!A520 = "0"), "", 'Split and Transpose Compute'!A520)</f>
        <v/>
      </c>
      <c r="B518" s="3" t="str">
        <f>IFERROR(IF(OR('Split and Transpose Compute'!B520 = 0, 'Split and Transpose Compute'!B520 = "0"), "", 'Split and Transpose Compute'!B520), "")</f>
        <v/>
      </c>
    </row>
    <row r="519" spans="1:2">
      <c r="A519" t="str">
        <f>IF(OR('Split and Transpose Compute'!A521 = 0, 'Split and Transpose Compute'!A521 = "0"), "", 'Split and Transpose Compute'!A521)</f>
        <v/>
      </c>
      <c r="B519" s="3" t="str">
        <f>IFERROR(IF(OR('Split and Transpose Compute'!B521 = 0, 'Split and Transpose Compute'!B521 = "0"), "", 'Split and Transpose Compute'!B521), "")</f>
        <v/>
      </c>
    </row>
    <row r="520" spans="1:2">
      <c r="A520" t="str">
        <f>IF(OR('Split and Transpose Compute'!A522 = 0, 'Split and Transpose Compute'!A522 = "0"), "", 'Split and Transpose Compute'!A522)</f>
        <v/>
      </c>
      <c r="B520" s="3" t="str">
        <f>IFERROR(IF(OR('Split and Transpose Compute'!B522 = 0, 'Split and Transpose Compute'!B522 = "0"), "", 'Split and Transpose Compute'!B522), "")</f>
        <v/>
      </c>
    </row>
    <row r="521" spans="1:2">
      <c r="A521" t="str">
        <f>IF(OR('Split and Transpose Compute'!A523 = 0, 'Split and Transpose Compute'!A523 = "0"), "", 'Split and Transpose Compute'!A523)</f>
        <v/>
      </c>
      <c r="B521" s="3" t="str">
        <f>IFERROR(IF(OR('Split and Transpose Compute'!B523 = 0, 'Split and Transpose Compute'!B523 = "0"), "", 'Split and Transpose Compute'!B523), "")</f>
        <v/>
      </c>
    </row>
    <row r="522" spans="1:2">
      <c r="A522" t="str">
        <f>IF(OR('Split and Transpose Compute'!A524 = 0, 'Split and Transpose Compute'!A524 = "0"), "", 'Split and Transpose Compute'!A524)</f>
        <v/>
      </c>
      <c r="B522" s="3" t="str">
        <f>IFERROR(IF(OR('Split and Transpose Compute'!B524 = 0, 'Split and Transpose Compute'!B524 = "0"), "", 'Split and Transpose Compute'!B524), "")</f>
        <v/>
      </c>
    </row>
    <row r="523" spans="1:2">
      <c r="A523" t="str">
        <f>IF(OR('Split and Transpose Compute'!A525 = 0, 'Split and Transpose Compute'!A525 = "0"), "", 'Split and Transpose Compute'!A525)</f>
        <v/>
      </c>
      <c r="B523" s="3" t="str">
        <f>IFERROR(IF(OR('Split and Transpose Compute'!B525 = 0, 'Split and Transpose Compute'!B525 = "0"), "", 'Split and Transpose Compute'!B525), "")</f>
        <v/>
      </c>
    </row>
    <row r="524" spans="1:2">
      <c r="A524" t="str">
        <f>IF(OR('Split and Transpose Compute'!A526 = 0, 'Split and Transpose Compute'!A526 = "0"), "", 'Split and Transpose Compute'!A526)</f>
        <v/>
      </c>
      <c r="B524" s="3" t="str">
        <f>IFERROR(IF(OR('Split and Transpose Compute'!B526 = 0, 'Split and Transpose Compute'!B526 = "0"), "", 'Split and Transpose Compute'!B526), "")</f>
        <v/>
      </c>
    </row>
    <row r="525" spans="1:2">
      <c r="A525" t="str">
        <f>IF(OR('Split and Transpose Compute'!A527 = 0, 'Split and Transpose Compute'!A527 = "0"), "", 'Split and Transpose Compute'!A527)</f>
        <v/>
      </c>
      <c r="B525" s="3" t="str">
        <f>IFERROR(IF(OR('Split and Transpose Compute'!B527 = 0, 'Split and Transpose Compute'!B527 = "0"), "", 'Split and Transpose Compute'!B527), "")</f>
        <v/>
      </c>
    </row>
    <row r="526" spans="1:2">
      <c r="A526" t="str">
        <f>IF(OR('Split and Transpose Compute'!A528 = 0, 'Split and Transpose Compute'!A528 = "0"), "", 'Split and Transpose Compute'!A528)</f>
        <v/>
      </c>
      <c r="B526" s="3" t="str">
        <f>IFERROR(IF(OR('Split and Transpose Compute'!B528 = 0, 'Split and Transpose Compute'!B528 = "0"), "", 'Split and Transpose Compute'!B528), "")</f>
        <v/>
      </c>
    </row>
    <row r="527" spans="1:2">
      <c r="A527" t="str">
        <f>IF(OR('Split and Transpose Compute'!A529 = 0, 'Split and Transpose Compute'!A529 = "0"), "", 'Split and Transpose Compute'!A529)</f>
        <v/>
      </c>
      <c r="B527" s="3" t="str">
        <f>IFERROR(IF(OR('Split and Transpose Compute'!B529 = 0, 'Split and Transpose Compute'!B529 = "0"), "", 'Split and Transpose Compute'!B529), "")</f>
        <v/>
      </c>
    </row>
    <row r="528" spans="1:2">
      <c r="A528" t="str">
        <f>IF(OR('Split and Transpose Compute'!A530 = 0, 'Split and Transpose Compute'!A530 = "0"), "", 'Split and Transpose Compute'!A530)</f>
        <v/>
      </c>
      <c r="B528" s="3" t="str">
        <f>IFERROR(IF(OR('Split and Transpose Compute'!B530 = 0, 'Split and Transpose Compute'!B530 = "0"), "", 'Split and Transpose Compute'!B530), "")</f>
        <v/>
      </c>
    </row>
    <row r="529" spans="1:2">
      <c r="A529" t="str">
        <f>IF(OR('Split and Transpose Compute'!A531 = 0, 'Split and Transpose Compute'!A531 = "0"), "", 'Split and Transpose Compute'!A531)</f>
        <v/>
      </c>
      <c r="B529" s="3" t="str">
        <f>IFERROR(IF(OR('Split and Transpose Compute'!B531 = 0, 'Split and Transpose Compute'!B531 = "0"), "", 'Split and Transpose Compute'!B531), "")</f>
        <v/>
      </c>
    </row>
    <row r="530" spans="1:2">
      <c r="A530" t="str">
        <f>IF(OR('Split and Transpose Compute'!A532 = 0, 'Split and Transpose Compute'!A532 = "0"), "", 'Split and Transpose Compute'!A532)</f>
        <v/>
      </c>
      <c r="B530" s="3" t="str">
        <f>IFERROR(IF(OR('Split and Transpose Compute'!B532 = 0, 'Split and Transpose Compute'!B532 = "0"), "", 'Split and Transpose Compute'!B532), "")</f>
        <v/>
      </c>
    </row>
    <row r="531" spans="1:2">
      <c r="A531" t="str">
        <f>IF(OR('Split and Transpose Compute'!A533 = 0, 'Split and Transpose Compute'!A533 = "0"), "", 'Split and Transpose Compute'!A533)</f>
        <v/>
      </c>
      <c r="B531" s="3" t="str">
        <f>IFERROR(IF(OR('Split and Transpose Compute'!B533 = 0, 'Split and Transpose Compute'!B533 = "0"), "", 'Split and Transpose Compute'!B533), "")</f>
        <v/>
      </c>
    </row>
    <row r="532" spans="1:2">
      <c r="A532" t="str">
        <f>IF(OR('Split and Transpose Compute'!A534 = 0, 'Split and Transpose Compute'!A534 = "0"), "", 'Split and Transpose Compute'!A534)</f>
        <v/>
      </c>
      <c r="B532" s="3" t="str">
        <f>IFERROR(IF(OR('Split and Transpose Compute'!B534 = 0, 'Split and Transpose Compute'!B534 = "0"), "", 'Split and Transpose Compute'!B534), "")</f>
        <v/>
      </c>
    </row>
    <row r="533" spans="1:2">
      <c r="A533" t="str">
        <f>IF(OR('Split and Transpose Compute'!A535 = 0, 'Split and Transpose Compute'!A535 = "0"), "", 'Split and Transpose Compute'!A535)</f>
        <v/>
      </c>
      <c r="B533" s="3" t="str">
        <f>IFERROR(IF(OR('Split and Transpose Compute'!B535 = 0, 'Split and Transpose Compute'!B535 = "0"), "", 'Split and Transpose Compute'!B535), "")</f>
        <v/>
      </c>
    </row>
    <row r="534" spans="1:2">
      <c r="A534" t="str">
        <f>IF(OR('Split and Transpose Compute'!A536 = 0, 'Split and Transpose Compute'!A536 = "0"), "", 'Split and Transpose Compute'!A536)</f>
        <v/>
      </c>
      <c r="B534" s="3" t="str">
        <f>IFERROR(IF(OR('Split and Transpose Compute'!B536 = 0, 'Split and Transpose Compute'!B536 = "0"), "", 'Split and Transpose Compute'!B536), "")</f>
        <v/>
      </c>
    </row>
    <row r="535" spans="1:2">
      <c r="A535" t="str">
        <f>IF(OR('Split and Transpose Compute'!A537 = 0, 'Split and Transpose Compute'!A537 = "0"), "", 'Split and Transpose Compute'!A537)</f>
        <v/>
      </c>
      <c r="B535" s="3" t="str">
        <f>IFERROR(IF(OR('Split and Transpose Compute'!B537 = 0, 'Split and Transpose Compute'!B537 = "0"), "", 'Split and Transpose Compute'!B537), "")</f>
        <v/>
      </c>
    </row>
    <row r="536" spans="1:2">
      <c r="A536" t="str">
        <f>IF(OR('Split and Transpose Compute'!A538 = 0, 'Split and Transpose Compute'!A538 = "0"), "", 'Split and Transpose Compute'!A538)</f>
        <v/>
      </c>
      <c r="B536" s="3" t="str">
        <f>IFERROR(IF(OR('Split and Transpose Compute'!B538 = 0, 'Split and Transpose Compute'!B538 = "0"), "", 'Split and Transpose Compute'!B538), "")</f>
        <v/>
      </c>
    </row>
    <row r="537" spans="1:2">
      <c r="A537" t="str">
        <f>IF(OR('Split and Transpose Compute'!A539 = 0, 'Split and Transpose Compute'!A539 = "0"), "", 'Split and Transpose Compute'!A539)</f>
        <v/>
      </c>
      <c r="B537" s="3" t="str">
        <f>IFERROR(IF(OR('Split and Transpose Compute'!B539 = 0, 'Split and Transpose Compute'!B539 = "0"), "", 'Split and Transpose Compute'!B539), "")</f>
        <v/>
      </c>
    </row>
    <row r="538" spans="1:2">
      <c r="A538" t="str">
        <f>IF(OR('Split and Transpose Compute'!A540 = 0, 'Split and Transpose Compute'!A540 = "0"), "", 'Split and Transpose Compute'!A540)</f>
        <v/>
      </c>
      <c r="B538" s="3" t="str">
        <f>IFERROR(IF(OR('Split and Transpose Compute'!B540 = 0, 'Split and Transpose Compute'!B540 = "0"), "", 'Split and Transpose Compute'!B540), "")</f>
        <v/>
      </c>
    </row>
    <row r="539" spans="1:2">
      <c r="A539" t="str">
        <f>IF(OR('Split and Transpose Compute'!A541 = 0, 'Split and Transpose Compute'!A541 = "0"), "", 'Split and Transpose Compute'!A541)</f>
        <v/>
      </c>
      <c r="B539" s="3" t="str">
        <f>IFERROR(IF(OR('Split and Transpose Compute'!B541 = 0, 'Split and Transpose Compute'!B541 = "0"), "", 'Split and Transpose Compute'!B541), "")</f>
        <v/>
      </c>
    </row>
    <row r="540" spans="1:2">
      <c r="A540" t="str">
        <f>IF(OR('Split and Transpose Compute'!A542 = 0, 'Split and Transpose Compute'!A542 = "0"), "", 'Split and Transpose Compute'!A542)</f>
        <v/>
      </c>
      <c r="B540" s="3" t="str">
        <f>IFERROR(IF(OR('Split and Transpose Compute'!B542 = 0, 'Split and Transpose Compute'!B542 = "0"), "", 'Split and Transpose Compute'!B542), "")</f>
        <v/>
      </c>
    </row>
    <row r="541" spans="1:2">
      <c r="A541" t="str">
        <f>IF(OR('Split and Transpose Compute'!A543 = 0, 'Split and Transpose Compute'!A543 = "0"), "", 'Split and Transpose Compute'!A543)</f>
        <v/>
      </c>
      <c r="B541" s="3" t="str">
        <f>IFERROR(IF(OR('Split and Transpose Compute'!B543 = 0, 'Split and Transpose Compute'!B543 = "0"), "", 'Split and Transpose Compute'!B543), "")</f>
        <v/>
      </c>
    </row>
    <row r="542" spans="1:2">
      <c r="A542" t="str">
        <f>IF(OR('Split and Transpose Compute'!A544 = 0, 'Split and Transpose Compute'!A544 = "0"), "", 'Split and Transpose Compute'!A544)</f>
        <v/>
      </c>
      <c r="B542" s="3" t="str">
        <f>IFERROR(IF(OR('Split and Transpose Compute'!B544 = 0, 'Split and Transpose Compute'!B544 = "0"), "", 'Split and Transpose Compute'!B544), "")</f>
        <v/>
      </c>
    </row>
    <row r="543" spans="1:2">
      <c r="A543" t="str">
        <f>IF(OR('Split and Transpose Compute'!A545 = 0, 'Split and Transpose Compute'!A545 = "0"), "", 'Split and Transpose Compute'!A545)</f>
        <v/>
      </c>
      <c r="B543" s="3" t="str">
        <f>IFERROR(IF(OR('Split and Transpose Compute'!B545 = 0, 'Split and Transpose Compute'!B545 = "0"), "", 'Split and Transpose Compute'!B545), "")</f>
        <v/>
      </c>
    </row>
    <row r="544" spans="1:2">
      <c r="A544" t="str">
        <f>IF(OR('Split and Transpose Compute'!A546 = 0, 'Split and Transpose Compute'!A546 = "0"), "", 'Split and Transpose Compute'!A546)</f>
        <v/>
      </c>
      <c r="B544" s="3" t="str">
        <f>IFERROR(IF(OR('Split and Transpose Compute'!B546 = 0, 'Split and Transpose Compute'!B546 = "0"), "", 'Split and Transpose Compute'!B546), "")</f>
        <v/>
      </c>
    </row>
    <row r="545" spans="1:2">
      <c r="A545" t="str">
        <f>IF(OR('Split and Transpose Compute'!A547 = 0, 'Split and Transpose Compute'!A547 = "0"), "", 'Split and Transpose Compute'!A547)</f>
        <v/>
      </c>
      <c r="B545" s="3" t="str">
        <f>IFERROR(IF(OR('Split and Transpose Compute'!B547 = 0, 'Split and Transpose Compute'!B547 = "0"), "", 'Split and Transpose Compute'!B547), "")</f>
        <v/>
      </c>
    </row>
    <row r="546" spans="1:2">
      <c r="A546" t="str">
        <f>IF(OR('Split and Transpose Compute'!A548 = 0, 'Split and Transpose Compute'!A548 = "0"), "", 'Split and Transpose Compute'!A548)</f>
        <v/>
      </c>
      <c r="B546" s="3" t="str">
        <f>IFERROR(IF(OR('Split and Transpose Compute'!B548 = 0, 'Split and Transpose Compute'!B548 = "0"), "", 'Split and Transpose Compute'!B548), "")</f>
        <v/>
      </c>
    </row>
    <row r="547" spans="1:2">
      <c r="A547" t="str">
        <f>IF(OR('Split and Transpose Compute'!A549 = 0, 'Split and Transpose Compute'!A549 = "0"), "", 'Split and Transpose Compute'!A549)</f>
        <v/>
      </c>
      <c r="B547" s="3" t="str">
        <f>IFERROR(IF(OR('Split and Transpose Compute'!B549 = 0, 'Split and Transpose Compute'!B549 = "0"), "", 'Split and Transpose Compute'!B549), "")</f>
        <v/>
      </c>
    </row>
    <row r="548" spans="1:2">
      <c r="A548" t="str">
        <f>IF(OR('Split and Transpose Compute'!A550 = 0, 'Split and Transpose Compute'!A550 = "0"), "", 'Split and Transpose Compute'!A550)</f>
        <v/>
      </c>
      <c r="B548" s="3" t="str">
        <f>IFERROR(IF(OR('Split and Transpose Compute'!B550 = 0, 'Split and Transpose Compute'!B550 = "0"), "", 'Split and Transpose Compute'!B550), "")</f>
        <v/>
      </c>
    </row>
    <row r="549" spans="1:2">
      <c r="A549" t="str">
        <f>IF(OR('Split and Transpose Compute'!A551 = 0, 'Split and Transpose Compute'!A551 = "0"), "", 'Split and Transpose Compute'!A551)</f>
        <v/>
      </c>
      <c r="B549" s="3" t="str">
        <f>IFERROR(IF(OR('Split and Transpose Compute'!B551 = 0, 'Split and Transpose Compute'!B551 = "0"), "", 'Split and Transpose Compute'!B551), "")</f>
        <v/>
      </c>
    </row>
    <row r="550" spans="1:2">
      <c r="A550" t="str">
        <f>IF(OR('Split and Transpose Compute'!A552 = 0, 'Split and Transpose Compute'!A552 = "0"), "", 'Split and Transpose Compute'!A552)</f>
        <v/>
      </c>
      <c r="B550" s="3" t="str">
        <f>IFERROR(IF(OR('Split and Transpose Compute'!B552 = 0, 'Split and Transpose Compute'!B552 = "0"), "", 'Split and Transpose Compute'!B552), "")</f>
        <v/>
      </c>
    </row>
    <row r="551" spans="1:2">
      <c r="A551" t="str">
        <f>IF(OR('Split and Transpose Compute'!A553 = 0, 'Split and Transpose Compute'!A553 = "0"), "", 'Split and Transpose Compute'!A553)</f>
        <v/>
      </c>
      <c r="B551" s="3" t="str">
        <f>IFERROR(IF(OR('Split and Transpose Compute'!B553 = 0, 'Split and Transpose Compute'!B553 = "0"), "", 'Split and Transpose Compute'!B553), "")</f>
        <v/>
      </c>
    </row>
    <row r="552" spans="1:2">
      <c r="A552" t="str">
        <f>IF(OR('Split and Transpose Compute'!A554 = 0, 'Split and Transpose Compute'!A554 = "0"), "", 'Split and Transpose Compute'!A554)</f>
        <v/>
      </c>
      <c r="B552" s="3" t="str">
        <f>IFERROR(IF(OR('Split and Transpose Compute'!B554 = 0, 'Split and Transpose Compute'!B554 = "0"), "", 'Split and Transpose Compute'!B554), "")</f>
        <v/>
      </c>
    </row>
    <row r="553" spans="1:2">
      <c r="A553" t="str">
        <f>IF(OR('Split and Transpose Compute'!A555 = 0, 'Split and Transpose Compute'!A555 = "0"), "", 'Split and Transpose Compute'!A555)</f>
        <v/>
      </c>
      <c r="B553" s="3" t="str">
        <f>IFERROR(IF(OR('Split and Transpose Compute'!B555 = 0, 'Split and Transpose Compute'!B555 = "0"), "", 'Split and Transpose Compute'!B555), "")</f>
        <v/>
      </c>
    </row>
    <row r="554" spans="1:2">
      <c r="A554" t="str">
        <f>IF(OR('Split and Transpose Compute'!A556 = 0, 'Split and Transpose Compute'!A556 = "0"), "", 'Split and Transpose Compute'!A556)</f>
        <v/>
      </c>
      <c r="B554" s="3" t="str">
        <f>IFERROR(IF(OR('Split and Transpose Compute'!B556 = 0, 'Split and Transpose Compute'!B556 = "0"), "", 'Split and Transpose Compute'!B556), "")</f>
        <v/>
      </c>
    </row>
    <row r="555" spans="1:2">
      <c r="A555" t="str">
        <f>IF(OR('Split and Transpose Compute'!A557 = 0, 'Split and Transpose Compute'!A557 = "0"), "", 'Split and Transpose Compute'!A557)</f>
        <v/>
      </c>
      <c r="B555" s="3" t="str">
        <f>IFERROR(IF(OR('Split and Transpose Compute'!B557 = 0, 'Split and Transpose Compute'!B557 = "0"), "", 'Split and Transpose Compute'!B557), "")</f>
        <v/>
      </c>
    </row>
    <row r="556" spans="1:2">
      <c r="A556" t="str">
        <f>IF(OR('Split and Transpose Compute'!A558 = 0, 'Split and Transpose Compute'!A558 = "0"), "", 'Split and Transpose Compute'!A558)</f>
        <v/>
      </c>
      <c r="B556" s="3" t="str">
        <f>IFERROR(IF(OR('Split and Transpose Compute'!B558 = 0, 'Split and Transpose Compute'!B558 = "0"), "", 'Split and Transpose Compute'!B558), "")</f>
        <v/>
      </c>
    </row>
    <row r="557" spans="1:2">
      <c r="A557" t="str">
        <f>IF(OR('Split and Transpose Compute'!A559 = 0, 'Split and Transpose Compute'!A559 = "0"), "", 'Split and Transpose Compute'!A559)</f>
        <v/>
      </c>
      <c r="B557" s="3" t="str">
        <f>IFERROR(IF(OR('Split and Transpose Compute'!B559 = 0, 'Split and Transpose Compute'!B559 = "0"), "", 'Split and Transpose Compute'!B559), "")</f>
        <v/>
      </c>
    </row>
    <row r="558" spans="1:2">
      <c r="A558" t="str">
        <f>IF(OR('Split and Transpose Compute'!A560 = 0, 'Split and Transpose Compute'!A560 = "0"), "", 'Split and Transpose Compute'!A560)</f>
        <v/>
      </c>
      <c r="B558" s="3" t="str">
        <f>IFERROR(IF(OR('Split and Transpose Compute'!B560 = 0, 'Split and Transpose Compute'!B560 = "0"), "", 'Split and Transpose Compute'!B560), "")</f>
        <v/>
      </c>
    </row>
    <row r="559" spans="1:2">
      <c r="A559" t="str">
        <f>IF(OR('Split and Transpose Compute'!A561 = 0, 'Split and Transpose Compute'!A561 = "0"), "", 'Split and Transpose Compute'!A561)</f>
        <v/>
      </c>
      <c r="B559" s="3" t="str">
        <f>IFERROR(IF(OR('Split and Transpose Compute'!B561 = 0, 'Split and Transpose Compute'!B561 = "0"), "", 'Split and Transpose Compute'!B561), "")</f>
        <v/>
      </c>
    </row>
    <row r="560" spans="1:2">
      <c r="A560" t="str">
        <f>IF(OR('Split and Transpose Compute'!A562 = 0, 'Split and Transpose Compute'!A562 = "0"), "", 'Split and Transpose Compute'!A562)</f>
        <v/>
      </c>
      <c r="B560" s="3" t="str">
        <f>IFERROR(IF(OR('Split and Transpose Compute'!B562 = 0, 'Split and Transpose Compute'!B562 = "0"), "", 'Split and Transpose Compute'!B562), "")</f>
        <v/>
      </c>
    </row>
    <row r="561" spans="1:2">
      <c r="A561" t="str">
        <f>IF(OR('Split and Transpose Compute'!A563 = 0, 'Split and Transpose Compute'!A563 = "0"), "", 'Split and Transpose Compute'!A563)</f>
        <v/>
      </c>
      <c r="B561" s="3" t="str">
        <f>IFERROR(IF(OR('Split and Transpose Compute'!B563 = 0, 'Split and Transpose Compute'!B563 = "0"), "", 'Split and Transpose Compute'!B563), "")</f>
        <v/>
      </c>
    </row>
    <row r="562" spans="1:2">
      <c r="A562" t="str">
        <f>IF(OR('Split and Transpose Compute'!A564 = 0, 'Split and Transpose Compute'!A564 = "0"), "", 'Split and Transpose Compute'!A564)</f>
        <v/>
      </c>
      <c r="B562" s="3" t="str">
        <f>IFERROR(IF(OR('Split and Transpose Compute'!B564 = 0, 'Split and Transpose Compute'!B564 = "0"), "", 'Split and Transpose Compute'!B564), "")</f>
        <v/>
      </c>
    </row>
    <row r="563" spans="1:2">
      <c r="A563" t="str">
        <f>IF(OR('Split and Transpose Compute'!A565 = 0, 'Split and Transpose Compute'!A565 = "0"), "", 'Split and Transpose Compute'!A565)</f>
        <v/>
      </c>
      <c r="B563" s="3" t="str">
        <f>IFERROR(IF(OR('Split and Transpose Compute'!B565 = 0, 'Split and Transpose Compute'!B565 = "0"), "", 'Split and Transpose Compute'!B565), "")</f>
        <v/>
      </c>
    </row>
    <row r="564" spans="1:2">
      <c r="A564" t="str">
        <f>IF(OR('Split and Transpose Compute'!A566 = 0, 'Split and Transpose Compute'!A566 = "0"), "", 'Split and Transpose Compute'!A566)</f>
        <v/>
      </c>
      <c r="B564" s="3" t="str">
        <f>IFERROR(IF(OR('Split and Transpose Compute'!B566 = 0, 'Split and Transpose Compute'!B566 = "0"), "", 'Split and Transpose Compute'!B566), "")</f>
        <v/>
      </c>
    </row>
    <row r="565" spans="1:2">
      <c r="A565" t="str">
        <f>IF(OR('Split and Transpose Compute'!A567 = 0, 'Split and Transpose Compute'!A567 = "0"), "", 'Split and Transpose Compute'!A567)</f>
        <v/>
      </c>
      <c r="B565" s="3" t="str">
        <f>IFERROR(IF(OR('Split and Transpose Compute'!B567 = 0, 'Split and Transpose Compute'!B567 = "0"), "", 'Split and Transpose Compute'!B567), "")</f>
        <v/>
      </c>
    </row>
    <row r="566" spans="1:2">
      <c r="A566" t="str">
        <f>IF(OR('Split and Transpose Compute'!A568 = 0, 'Split and Transpose Compute'!A568 = "0"), "", 'Split and Transpose Compute'!A568)</f>
        <v/>
      </c>
      <c r="B566" s="3" t="str">
        <f>IFERROR(IF(OR('Split and Transpose Compute'!B568 = 0, 'Split and Transpose Compute'!B568 = "0"), "", 'Split and Transpose Compute'!B568), "")</f>
        <v/>
      </c>
    </row>
    <row r="567" spans="1:2">
      <c r="A567" t="str">
        <f>IF(OR('Split and Transpose Compute'!A569 = 0, 'Split and Transpose Compute'!A569 = "0"), "", 'Split and Transpose Compute'!A569)</f>
        <v/>
      </c>
      <c r="B567" s="3" t="str">
        <f>IFERROR(IF(OR('Split and Transpose Compute'!B569 = 0, 'Split and Transpose Compute'!B569 = "0"), "", 'Split and Transpose Compute'!B569), "")</f>
        <v/>
      </c>
    </row>
    <row r="568" spans="1:2">
      <c r="A568" t="str">
        <f>IF(OR('Split and Transpose Compute'!A570 = 0, 'Split and Transpose Compute'!A570 = "0"), "", 'Split and Transpose Compute'!A570)</f>
        <v/>
      </c>
      <c r="B568" s="3" t="str">
        <f>IFERROR(IF(OR('Split and Transpose Compute'!B570 = 0, 'Split and Transpose Compute'!B570 = "0"), "", 'Split and Transpose Compute'!B570), "")</f>
        <v/>
      </c>
    </row>
    <row r="569" spans="1:2">
      <c r="A569" t="str">
        <f>IF(OR('Split and Transpose Compute'!A571 = 0, 'Split and Transpose Compute'!A571 = "0"), "", 'Split and Transpose Compute'!A571)</f>
        <v/>
      </c>
      <c r="B569" s="3" t="str">
        <f>IFERROR(IF(OR('Split and Transpose Compute'!B571 = 0, 'Split and Transpose Compute'!B571 = "0"), "", 'Split and Transpose Compute'!B571), "")</f>
        <v/>
      </c>
    </row>
    <row r="570" spans="1:2">
      <c r="A570" t="str">
        <f>IF(OR('Split and Transpose Compute'!A572 = 0, 'Split and Transpose Compute'!A572 = "0"), "", 'Split and Transpose Compute'!A572)</f>
        <v/>
      </c>
      <c r="B570" s="3" t="str">
        <f>IFERROR(IF(OR('Split and Transpose Compute'!B572 = 0, 'Split and Transpose Compute'!B572 = "0"), "", 'Split and Transpose Compute'!B572), "")</f>
        <v/>
      </c>
    </row>
    <row r="571" spans="1:2">
      <c r="A571" t="str">
        <f>IF(OR('Split and Transpose Compute'!A573 = 0, 'Split and Transpose Compute'!A573 = "0"), "", 'Split and Transpose Compute'!A573)</f>
        <v/>
      </c>
      <c r="B571" s="3" t="str">
        <f>IFERROR(IF(OR('Split and Transpose Compute'!B573 = 0, 'Split and Transpose Compute'!B573 = "0"), "", 'Split and Transpose Compute'!B573), "")</f>
        <v/>
      </c>
    </row>
    <row r="572" spans="1:2">
      <c r="A572" t="str">
        <f>IF(OR('Split and Transpose Compute'!A574 = 0, 'Split and Transpose Compute'!A574 = "0"), "", 'Split and Transpose Compute'!A574)</f>
        <v/>
      </c>
      <c r="B572" s="3" t="str">
        <f>IFERROR(IF(OR('Split and Transpose Compute'!B574 = 0, 'Split and Transpose Compute'!B574 = "0"), "", 'Split and Transpose Compute'!B574), "")</f>
        <v/>
      </c>
    </row>
    <row r="573" spans="1:2">
      <c r="A573" t="str">
        <f>IF(OR('Split and Transpose Compute'!A575 = 0, 'Split and Transpose Compute'!A575 = "0"), "", 'Split and Transpose Compute'!A575)</f>
        <v/>
      </c>
      <c r="B573" s="3" t="str">
        <f>IFERROR(IF(OR('Split and Transpose Compute'!B575 = 0, 'Split and Transpose Compute'!B575 = "0"), "", 'Split and Transpose Compute'!B575), "")</f>
        <v/>
      </c>
    </row>
    <row r="574" spans="1:2">
      <c r="A574" t="str">
        <f>IF(OR('Split and Transpose Compute'!A576 = 0, 'Split and Transpose Compute'!A576 = "0"), "", 'Split and Transpose Compute'!A576)</f>
        <v/>
      </c>
      <c r="B574" s="3" t="str">
        <f>IFERROR(IF(OR('Split and Transpose Compute'!B576 = 0, 'Split and Transpose Compute'!B576 = "0"), "", 'Split and Transpose Compute'!B576), "")</f>
        <v/>
      </c>
    </row>
    <row r="575" spans="1:2">
      <c r="A575" t="str">
        <f>IF(OR('Split and Transpose Compute'!A577 = 0, 'Split and Transpose Compute'!A577 = "0"), "", 'Split and Transpose Compute'!A577)</f>
        <v/>
      </c>
      <c r="B575" s="3" t="str">
        <f>IFERROR(IF(OR('Split and Transpose Compute'!B577 = 0, 'Split and Transpose Compute'!B577 = "0"), "", 'Split and Transpose Compute'!B577), "")</f>
        <v/>
      </c>
    </row>
    <row r="576" spans="1:2">
      <c r="A576" t="str">
        <f>IF(OR('Split and Transpose Compute'!A578 = 0, 'Split and Transpose Compute'!A578 = "0"), "", 'Split and Transpose Compute'!A578)</f>
        <v/>
      </c>
      <c r="B576" s="3" t="str">
        <f>IFERROR(IF(OR('Split and Transpose Compute'!B578 = 0, 'Split and Transpose Compute'!B578 = "0"), "", 'Split and Transpose Compute'!B578), "")</f>
        <v/>
      </c>
    </row>
    <row r="577" spans="1:2">
      <c r="A577" t="str">
        <f>IF(OR('Split and Transpose Compute'!A579 = 0, 'Split and Transpose Compute'!A579 = "0"), "", 'Split and Transpose Compute'!A579)</f>
        <v/>
      </c>
      <c r="B577" s="3" t="str">
        <f>IFERROR(IF(OR('Split and Transpose Compute'!B579 = 0, 'Split and Transpose Compute'!B579 = "0"), "", 'Split and Transpose Compute'!B579), "")</f>
        <v/>
      </c>
    </row>
    <row r="578" spans="1:2">
      <c r="A578" t="str">
        <f>IF(OR('Split and Transpose Compute'!A580 = 0, 'Split and Transpose Compute'!A580 = "0"), "", 'Split and Transpose Compute'!A580)</f>
        <v/>
      </c>
      <c r="B578" s="3" t="str">
        <f>IFERROR(IF(OR('Split and Transpose Compute'!B580 = 0, 'Split and Transpose Compute'!B580 = "0"), "", 'Split and Transpose Compute'!B580), "")</f>
        <v/>
      </c>
    </row>
    <row r="579" spans="1:2">
      <c r="A579" t="str">
        <f>IF(OR('Split and Transpose Compute'!A581 = 0, 'Split and Transpose Compute'!A581 = "0"), "", 'Split and Transpose Compute'!A581)</f>
        <v/>
      </c>
      <c r="B579" s="3" t="str">
        <f>IFERROR(IF(OR('Split and Transpose Compute'!B581 = 0, 'Split and Transpose Compute'!B581 = "0"), "", 'Split and Transpose Compute'!B581), "")</f>
        <v/>
      </c>
    </row>
    <row r="580" spans="1:2">
      <c r="A580" t="str">
        <f>IF(OR('Split and Transpose Compute'!A582 = 0, 'Split and Transpose Compute'!A582 = "0"), "", 'Split and Transpose Compute'!A582)</f>
        <v/>
      </c>
      <c r="B580" s="3" t="str">
        <f>IFERROR(IF(OR('Split and Transpose Compute'!B582 = 0, 'Split and Transpose Compute'!B582 = "0"), "", 'Split and Transpose Compute'!B582), "")</f>
        <v/>
      </c>
    </row>
    <row r="581" spans="1:2">
      <c r="A581" t="str">
        <f>IF(OR('Split and Transpose Compute'!A583 = 0, 'Split and Transpose Compute'!A583 = "0"), "", 'Split and Transpose Compute'!A583)</f>
        <v/>
      </c>
      <c r="B581" s="3" t="str">
        <f>IFERROR(IF(OR('Split and Transpose Compute'!B583 = 0, 'Split and Transpose Compute'!B583 = "0"), "", 'Split and Transpose Compute'!B583), "")</f>
        <v/>
      </c>
    </row>
    <row r="582" spans="1:2">
      <c r="A582" t="str">
        <f>IF(OR('Split and Transpose Compute'!A584 = 0, 'Split and Transpose Compute'!A584 = "0"), "", 'Split and Transpose Compute'!A584)</f>
        <v/>
      </c>
      <c r="B582" s="3" t="str">
        <f>IFERROR(IF(OR('Split and Transpose Compute'!B584 = 0, 'Split and Transpose Compute'!B584 = "0"), "", 'Split and Transpose Compute'!B584), "")</f>
        <v/>
      </c>
    </row>
    <row r="583" spans="1:2">
      <c r="A583" t="str">
        <f>IF(OR('Split and Transpose Compute'!A585 = 0, 'Split and Transpose Compute'!A585 = "0"), "", 'Split and Transpose Compute'!A585)</f>
        <v/>
      </c>
      <c r="B583" s="3" t="str">
        <f>IFERROR(IF(OR('Split and Transpose Compute'!B585 = 0, 'Split and Transpose Compute'!B585 = "0"), "", 'Split and Transpose Compute'!B585), "")</f>
        <v/>
      </c>
    </row>
    <row r="584" spans="1:2">
      <c r="A584" t="str">
        <f>IF(OR('Split and Transpose Compute'!A586 = 0, 'Split and Transpose Compute'!A586 = "0"), "", 'Split and Transpose Compute'!A586)</f>
        <v/>
      </c>
      <c r="B584" s="3" t="str">
        <f>IFERROR(IF(OR('Split and Transpose Compute'!B586 = 0, 'Split and Transpose Compute'!B586 = "0"), "", 'Split and Transpose Compute'!B586), "")</f>
        <v/>
      </c>
    </row>
    <row r="585" spans="1:2">
      <c r="A585" t="str">
        <f>IF(OR('Split and Transpose Compute'!A587 = 0, 'Split and Transpose Compute'!A587 = "0"), "", 'Split and Transpose Compute'!A587)</f>
        <v/>
      </c>
      <c r="B585" s="3" t="str">
        <f>IFERROR(IF(OR('Split and Transpose Compute'!B587 = 0, 'Split and Transpose Compute'!B587 = "0"), "", 'Split and Transpose Compute'!B587), "")</f>
        <v/>
      </c>
    </row>
    <row r="586" spans="1:2">
      <c r="A586" t="str">
        <f>IF(OR('Split and Transpose Compute'!A588 = 0, 'Split and Transpose Compute'!A588 = "0"), "", 'Split and Transpose Compute'!A588)</f>
        <v/>
      </c>
      <c r="B586" s="3" t="str">
        <f>IFERROR(IF(OR('Split and Transpose Compute'!B588 = 0, 'Split and Transpose Compute'!B588 = "0"), "", 'Split and Transpose Compute'!B588), "")</f>
        <v/>
      </c>
    </row>
    <row r="587" spans="1:2">
      <c r="A587" t="str">
        <f>IF(OR('Split and Transpose Compute'!A589 = 0, 'Split and Transpose Compute'!A589 = "0"), "", 'Split and Transpose Compute'!A589)</f>
        <v/>
      </c>
      <c r="B587" s="3" t="str">
        <f>IFERROR(IF(OR('Split and Transpose Compute'!B589 = 0, 'Split and Transpose Compute'!B589 = "0"), "", 'Split and Transpose Compute'!B589), "")</f>
        <v/>
      </c>
    </row>
    <row r="588" spans="1:2">
      <c r="A588" t="str">
        <f>IF(OR('Split and Transpose Compute'!A590 = 0, 'Split and Transpose Compute'!A590 = "0"), "", 'Split and Transpose Compute'!A590)</f>
        <v/>
      </c>
      <c r="B588" s="3" t="str">
        <f>IFERROR(IF(OR('Split and Transpose Compute'!B590 = 0, 'Split and Transpose Compute'!B590 = "0"), "", 'Split and Transpose Compute'!B590), "")</f>
        <v/>
      </c>
    </row>
    <row r="589" spans="1:2">
      <c r="A589" t="str">
        <f>IF(OR('Split and Transpose Compute'!A591 = 0, 'Split and Transpose Compute'!A591 = "0"), "", 'Split and Transpose Compute'!A591)</f>
        <v/>
      </c>
      <c r="B589" s="3" t="str">
        <f>IFERROR(IF(OR('Split and Transpose Compute'!B591 = 0, 'Split and Transpose Compute'!B591 = "0"), "", 'Split and Transpose Compute'!B591), "")</f>
        <v/>
      </c>
    </row>
    <row r="590" spans="1:2">
      <c r="A590" t="str">
        <f>IF(OR('Split and Transpose Compute'!A592 = 0, 'Split and Transpose Compute'!A592 = "0"), "", 'Split and Transpose Compute'!A592)</f>
        <v/>
      </c>
      <c r="B590" s="3" t="str">
        <f>IFERROR(IF(OR('Split and Transpose Compute'!B592 = 0, 'Split and Transpose Compute'!B592 = "0"), "", 'Split and Transpose Compute'!B592), "")</f>
        <v/>
      </c>
    </row>
    <row r="591" spans="1:2">
      <c r="A591" t="str">
        <f>IF(OR('Split and Transpose Compute'!A593 = 0, 'Split and Transpose Compute'!A593 = "0"), "", 'Split and Transpose Compute'!A593)</f>
        <v/>
      </c>
      <c r="B591" s="3" t="str">
        <f>IFERROR(IF(OR('Split and Transpose Compute'!B593 = 0, 'Split and Transpose Compute'!B593 = "0"), "", 'Split and Transpose Compute'!B593), "")</f>
        <v/>
      </c>
    </row>
    <row r="592" spans="1:2">
      <c r="A592" t="str">
        <f>IF(OR('Split and Transpose Compute'!A594 = 0, 'Split and Transpose Compute'!A594 = "0"), "", 'Split and Transpose Compute'!A594)</f>
        <v/>
      </c>
      <c r="B592" s="3" t="str">
        <f>IFERROR(IF(OR('Split and Transpose Compute'!B594 = 0, 'Split and Transpose Compute'!B594 = "0"), "", 'Split and Transpose Compute'!B594), "")</f>
        <v/>
      </c>
    </row>
    <row r="593" spans="1:2">
      <c r="A593" t="str">
        <f>IF(OR('Split and Transpose Compute'!A595 = 0, 'Split and Transpose Compute'!A595 = "0"), "", 'Split and Transpose Compute'!A595)</f>
        <v/>
      </c>
      <c r="B593" s="3" t="str">
        <f>IFERROR(IF(OR('Split and Transpose Compute'!B595 = 0, 'Split and Transpose Compute'!B595 = "0"), "", 'Split and Transpose Compute'!B595), "")</f>
        <v/>
      </c>
    </row>
    <row r="594" spans="1:2">
      <c r="A594" t="str">
        <f>IF(OR('Split and Transpose Compute'!A596 = 0, 'Split and Transpose Compute'!A596 = "0"), "", 'Split and Transpose Compute'!A596)</f>
        <v/>
      </c>
      <c r="B594" s="3" t="str">
        <f>IFERROR(IF(OR('Split and Transpose Compute'!B596 = 0, 'Split and Transpose Compute'!B596 = "0"), "", 'Split and Transpose Compute'!B596), "")</f>
        <v/>
      </c>
    </row>
    <row r="595" spans="1:2">
      <c r="A595" t="str">
        <f>IF(OR('Split and Transpose Compute'!A597 = 0, 'Split and Transpose Compute'!A597 = "0"), "", 'Split and Transpose Compute'!A597)</f>
        <v/>
      </c>
      <c r="B595" s="3" t="str">
        <f>IFERROR(IF(OR('Split and Transpose Compute'!B597 = 0, 'Split and Transpose Compute'!B597 = "0"), "", 'Split and Transpose Compute'!B597), "")</f>
        <v/>
      </c>
    </row>
    <row r="596" spans="1:2">
      <c r="A596" t="str">
        <f>IF(OR('Split and Transpose Compute'!A598 = 0, 'Split and Transpose Compute'!A598 = "0"), "", 'Split and Transpose Compute'!A598)</f>
        <v/>
      </c>
      <c r="B596" s="3" t="str">
        <f>IFERROR(IF(OR('Split and Transpose Compute'!B598 = 0, 'Split and Transpose Compute'!B598 = "0"), "", 'Split and Transpose Compute'!B598), "")</f>
        <v/>
      </c>
    </row>
    <row r="597" spans="1:2">
      <c r="A597" t="str">
        <f>IF(OR('Split and Transpose Compute'!A599 = 0, 'Split and Transpose Compute'!A599 = "0"), "", 'Split and Transpose Compute'!A599)</f>
        <v/>
      </c>
      <c r="B597" s="3" t="str">
        <f>IFERROR(IF(OR('Split and Transpose Compute'!B599 = 0, 'Split and Transpose Compute'!B599 = "0"), "", 'Split and Transpose Compute'!B599), "")</f>
        <v/>
      </c>
    </row>
    <row r="598" spans="1:2">
      <c r="A598" t="str">
        <f>IF(OR('Split and Transpose Compute'!A600 = 0, 'Split and Transpose Compute'!A600 = "0"), "", 'Split and Transpose Compute'!A600)</f>
        <v/>
      </c>
      <c r="B598" s="3" t="str">
        <f>IFERROR(IF(OR('Split and Transpose Compute'!B600 = 0, 'Split and Transpose Compute'!B600 = "0"), "", 'Split and Transpose Compute'!B600), "")</f>
        <v/>
      </c>
    </row>
    <row r="599" spans="1:2">
      <c r="A599" t="str">
        <f>IF(OR('Split and Transpose Compute'!A601 = 0, 'Split and Transpose Compute'!A601 = "0"), "", 'Split and Transpose Compute'!A601)</f>
        <v/>
      </c>
      <c r="B599" s="3" t="str">
        <f>IFERROR(IF(OR('Split and Transpose Compute'!B601 = 0, 'Split and Transpose Compute'!B601 = "0"), "", 'Split and Transpose Compute'!B601), "")</f>
        <v/>
      </c>
    </row>
    <row r="600" spans="1:2">
      <c r="A600" t="str">
        <f>IF(OR('Split and Transpose Compute'!A602 = 0, 'Split and Transpose Compute'!A602 = "0"), "", 'Split and Transpose Compute'!A602)</f>
        <v/>
      </c>
      <c r="B600" s="3" t="str">
        <f>IFERROR(IF(OR('Split and Transpose Compute'!B602 = 0, 'Split and Transpose Compute'!B602 = "0"), "", 'Split and Transpose Compute'!B602), "")</f>
        <v/>
      </c>
    </row>
    <row r="601" spans="1:2">
      <c r="A601" t="str">
        <f>IF(OR('Split and Transpose Compute'!A603 = 0, 'Split and Transpose Compute'!A603 = "0"), "", 'Split and Transpose Compute'!A603)</f>
        <v/>
      </c>
      <c r="B601" s="3" t="str">
        <f>IFERROR(IF(OR('Split and Transpose Compute'!B603 = 0, 'Split and Transpose Compute'!B603 = "0"), "", 'Split and Transpose Compute'!B603), "")</f>
        <v/>
      </c>
    </row>
    <row r="602" spans="1:2">
      <c r="A602" t="str">
        <f>IF(OR('Split and Transpose Compute'!A604 = 0, 'Split and Transpose Compute'!A604 = "0"), "", 'Split and Transpose Compute'!A604)</f>
        <v/>
      </c>
      <c r="B602" s="3" t="str">
        <f>IFERROR(IF(OR('Split and Transpose Compute'!B604 = 0, 'Split and Transpose Compute'!B604 = "0"), "", 'Split and Transpose Compute'!B604), "")</f>
        <v/>
      </c>
    </row>
    <row r="603" spans="1:2">
      <c r="A603" t="str">
        <f>IF(OR('Split and Transpose Compute'!A605 = 0, 'Split and Transpose Compute'!A605 = "0"), "", 'Split and Transpose Compute'!A605)</f>
        <v/>
      </c>
      <c r="B603" s="3" t="str">
        <f>IFERROR(IF(OR('Split and Transpose Compute'!B605 = 0, 'Split and Transpose Compute'!B605 = "0"), "", 'Split and Transpose Compute'!B605), "")</f>
        <v/>
      </c>
    </row>
    <row r="604" spans="1:2">
      <c r="A604" t="str">
        <f>IF(OR('Split and Transpose Compute'!A606 = 0, 'Split and Transpose Compute'!A606 = "0"), "", 'Split and Transpose Compute'!A606)</f>
        <v/>
      </c>
      <c r="B604" s="3" t="str">
        <f>IFERROR(IF(OR('Split and Transpose Compute'!B606 = 0, 'Split and Transpose Compute'!B606 = "0"), "", 'Split and Transpose Compute'!B606), "")</f>
        <v/>
      </c>
    </row>
    <row r="605" spans="1:2">
      <c r="A605" t="str">
        <f>IF(OR('Split and Transpose Compute'!A607 = 0, 'Split and Transpose Compute'!A607 = "0"), "", 'Split and Transpose Compute'!A607)</f>
        <v/>
      </c>
      <c r="B605" s="3" t="str">
        <f>IFERROR(IF(OR('Split and Transpose Compute'!B607 = 0, 'Split and Transpose Compute'!B607 = "0"), "", 'Split and Transpose Compute'!B607), "")</f>
        <v/>
      </c>
    </row>
    <row r="606" spans="1:2">
      <c r="A606" t="str">
        <f>IF(OR('Split and Transpose Compute'!A608 = 0, 'Split and Transpose Compute'!A608 = "0"), "", 'Split and Transpose Compute'!A608)</f>
        <v/>
      </c>
      <c r="B606" s="3" t="str">
        <f>IFERROR(IF(OR('Split and Transpose Compute'!B608 = 0, 'Split and Transpose Compute'!B608 = "0"), "", 'Split and Transpose Compute'!B608), "")</f>
        <v/>
      </c>
    </row>
    <row r="607" spans="1:2">
      <c r="A607" t="str">
        <f>IF(OR('Split and Transpose Compute'!A609 = 0, 'Split and Transpose Compute'!A609 = "0"), "", 'Split and Transpose Compute'!A609)</f>
        <v/>
      </c>
      <c r="B607" s="3" t="str">
        <f>IFERROR(IF(OR('Split and Transpose Compute'!B609 = 0, 'Split and Transpose Compute'!B609 = "0"), "", 'Split and Transpose Compute'!B609), "")</f>
        <v/>
      </c>
    </row>
    <row r="608" spans="1:2">
      <c r="A608" t="str">
        <f>IF(OR('Split and Transpose Compute'!A610 = 0, 'Split and Transpose Compute'!A610 = "0"), "", 'Split and Transpose Compute'!A610)</f>
        <v/>
      </c>
      <c r="B608" s="3" t="str">
        <f>IFERROR(IF(OR('Split and Transpose Compute'!B610 = 0, 'Split and Transpose Compute'!B610 = "0"), "", 'Split and Transpose Compute'!B610), "")</f>
        <v/>
      </c>
    </row>
    <row r="609" spans="1:2">
      <c r="A609" t="str">
        <f>IF(OR('Split and Transpose Compute'!A611 = 0, 'Split and Transpose Compute'!A611 = "0"), "", 'Split and Transpose Compute'!A611)</f>
        <v/>
      </c>
      <c r="B609" s="3" t="str">
        <f>IFERROR(IF(OR('Split and Transpose Compute'!B611 = 0, 'Split and Transpose Compute'!B611 = "0"), "", 'Split and Transpose Compute'!B611), "")</f>
        <v/>
      </c>
    </row>
    <row r="610" spans="1:2">
      <c r="A610" t="str">
        <f>IF(OR('Split and Transpose Compute'!A612 = 0, 'Split and Transpose Compute'!A612 = "0"), "", 'Split and Transpose Compute'!A612)</f>
        <v/>
      </c>
      <c r="B610" s="3" t="str">
        <f>IFERROR(IF(OR('Split and Transpose Compute'!B612 = 0, 'Split and Transpose Compute'!B612 = "0"), "", 'Split and Transpose Compute'!B612), "")</f>
        <v/>
      </c>
    </row>
    <row r="611" spans="1:2">
      <c r="A611" t="str">
        <f>IF(OR('Split and Transpose Compute'!A613 = 0, 'Split and Transpose Compute'!A613 = "0"), "", 'Split and Transpose Compute'!A613)</f>
        <v/>
      </c>
      <c r="B611" s="3" t="str">
        <f>IFERROR(IF(OR('Split and Transpose Compute'!B613 = 0, 'Split and Transpose Compute'!B613 = "0"), "", 'Split and Transpose Compute'!B613), "")</f>
        <v/>
      </c>
    </row>
    <row r="612" spans="1:2">
      <c r="A612" t="str">
        <f>IF(OR('Split and Transpose Compute'!A614 = 0, 'Split and Transpose Compute'!A614 = "0"), "", 'Split and Transpose Compute'!A614)</f>
        <v/>
      </c>
      <c r="B612" s="3" t="str">
        <f>IFERROR(IF(OR('Split and Transpose Compute'!B614 = 0, 'Split and Transpose Compute'!B614 = "0"), "", 'Split and Transpose Compute'!B614), "")</f>
        <v/>
      </c>
    </row>
    <row r="613" spans="1:2">
      <c r="A613" t="str">
        <f>IF(OR('Split and Transpose Compute'!A615 = 0, 'Split and Transpose Compute'!A615 = "0"), "", 'Split and Transpose Compute'!A615)</f>
        <v/>
      </c>
      <c r="B613" s="3" t="str">
        <f>IFERROR(IF(OR('Split and Transpose Compute'!B615 = 0, 'Split and Transpose Compute'!B615 = "0"), "", 'Split and Transpose Compute'!B615), "")</f>
        <v/>
      </c>
    </row>
    <row r="614" spans="1:2">
      <c r="A614" t="str">
        <f>IF(OR('Split and Transpose Compute'!A616 = 0, 'Split and Transpose Compute'!A616 = "0"), "", 'Split and Transpose Compute'!A616)</f>
        <v/>
      </c>
      <c r="B614" s="3" t="str">
        <f>IFERROR(IF(OR('Split and Transpose Compute'!B616 = 0, 'Split and Transpose Compute'!B616 = "0"), "", 'Split and Transpose Compute'!B616), "")</f>
        <v/>
      </c>
    </row>
    <row r="615" spans="1:2">
      <c r="A615" t="str">
        <f>IF(OR('Split and Transpose Compute'!A617 = 0, 'Split and Transpose Compute'!A617 = "0"), "", 'Split and Transpose Compute'!A617)</f>
        <v/>
      </c>
      <c r="B615" s="3" t="str">
        <f>IFERROR(IF(OR('Split and Transpose Compute'!B617 = 0, 'Split and Transpose Compute'!B617 = "0"), "", 'Split and Transpose Compute'!B617), "")</f>
        <v/>
      </c>
    </row>
    <row r="616" spans="1:2">
      <c r="A616" t="str">
        <f>IF(OR('Split and Transpose Compute'!A618 = 0, 'Split and Transpose Compute'!A618 = "0"), "", 'Split and Transpose Compute'!A618)</f>
        <v/>
      </c>
      <c r="B616" s="3" t="str">
        <f>IFERROR(IF(OR('Split and Transpose Compute'!B618 = 0, 'Split and Transpose Compute'!B618 = "0"), "", 'Split and Transpose Compute'!B618), "")</f>
        <v/>
      </c>
    </row>
    <row r="617" spans="1:2">
      <c r="A617" t="str">
        <f>IF(OR('Split and Transpose Compute'!A619 = 0, 'Split and Transpose Compute'!A619 = "0"), "", 'Split and Transpose Compute'!A619)</f>
        <v/>
      </c>
      <c r="B617" s="3" t="str">
        <f>IFERROR(IF(OR('Split and Transpose Compute'!B619 = 0, 'Split and Transpose Compute'!B619 = "0"), "", 'Split and Transpose Compute'!B619), "")</f>
        <v/>
      </c>
    </row>
    <row r="618" spans="1:2">
      <c r="A618" t="str">
        <f>IF(OR('Split and Transpose Compute'!A620 = 0, 'Split and Transpose Compute'!A620 = "0"), "", 'Split and Transpose Compute'!A620)</f>
        <v/>
      </c>
      <c r="B618" s="3" t="str">
        <f>IFERROR(IF(OR('Split and Transpose Compute'!B620 = 0, 'Split and Transpose Compute'!B620 = "0"), "", 'Split and Transpose Compute'!B620), "")</f>
        <v/>
      </c>
    </row>
    <row r="619" spans="1:2">
      <c r="A619" t="str">
        <f>IF(OR('Split and Transpose Compute'!A621 = 0, 'Split and Transpose Compute'!A621 = "0"), "", 'Split and Transpose Compute'!A621)</f>
        <v/>
      </c>
      <c r="B619" s="3" t="str">
        <f>IFERROR(IF(OR('Split and Transpose Compute'!B621 = 0, 'Split and Transpose Compute'!B621 = "0"), "", 'Split and Transpose Compute'!B621), "")</f>
        <v/>
      </c>
    </row>
    <row r="620" spans="1:2">
      <c r="A620" t="str">
        <f>IF(OR('Split and Transpose Compute'!A622 = 0, 'Split and Transpose Compute'!A622 = "0"), "", 'Split and Transpose Compute'!A622)</f>
        <v/>
      </c>
      <c r="B620" s="3" t="str">
        <f>IFERROR(IF(OR('Split and Transpose Compute'!B622 = 0, 'Split and Transpose Compute'!B622 = "0"), "", 'Split and Transpose Compute'!B622), "")</f>
        <v/>
      </c>
    </row>
    <row r="621" spans="1:2">
      <c r="A621" t="str">
        <f>IF(OR('Split and Transpose Compute'!A623 = 0, 'Split and Transpose Compute'!A623 = "0"), "", 'Split and Transpose Compute'!A623)</f>
        <v/>
      </c>
      <c r="B621" s="3" t="str">
        <f>IFERROR(IF(OR('Split and Transpose Compute'!B623 = 0, 'Split and Transpose Compute'!B623 = "0"), "", 'Split and Transpose Compute'!B623), "")</f>
        <v/>
      </c>
    </row>
    <row r="622" spans="1:2">
      <c r="A622" t="str">
        <f>IF(OR('Split and Transpose Compute'!A624 = 0, 'Split and Transpose Compute'!A624 = "0"), "", 'Split and Transpose Compute'!A624)</f>
        <v/>
      </c>
      <c r="B622" s="3" t="str">
        <f>IFERROR(IF(OR('Split and Transpose Compute'!B624 = 0, 'Split and Transpose Compute'!B624 = "0"), "", 'Split and Transpose Compute'!B624), "")</f>
        <v/>
      </c>
    </row>
    <row r="623" spans="1:2">
      <c r="A623" t="str">
        <f>IF(OR('Split and Transpose Compute'!A625 = 0, 'Split and Transpose Compute'!A625 = "0"), "", 'Split and Transpose Compute'!A625)</f>
        <v/>
      </c>
      <c r="B623" s="3" t="str">
        <f>IFERROR(IF(OR('Split and Transpose Compute'!B625 = 0, 'Split and Transpose Compute'!B625 = "0"), "", 'Split and Transpose Compute'!B625), "")</f>
        <v/>
      </c>
    </row>
    <row r="624" spans="1:2">
      <c r="A624" t="str">
        <f>IF(OR('Split and Transpose Compute'!A626 = 0, 'Split and Transpose Compute'!A626 = "0"), "", 'Split and Transpose Compute'!A626)</f>
        <v/>
      </c>
      <c r="B624" s="3" t="str">
        <f>IFERROR(IF(OR('Split and Transpose Compute'!B626 = 0, 'Split and Transpose Compute'!B626 = "0"), "", 'Split and Transpose Compute'!B626), "")</f>
        <v/>
      </c>
    </row>
    <row r="625" spans="1:2">
      <c r="A625" t="str">
        <f>IF(OR('Split and Transpose Compute'!A627 = 0, 'Split and Transpose Compute'!A627 = "0"), "", 'Split and Transpose Compute'!A627)</f>
        <v/>
      </c>
      <c r="B625" s="3" t="str">
        <f>IFERROR(IF(OR('Split and Transpose Compute'!B627 = 0, 'Split and Transpose Compute'!B627 = "0"), "", 'Split and Transpose Compute'!B627), "")</f>
        <v/>
      </c>
    </row>
    <row r="626" spans="1:2">
      <c r="A626" t="str">
        <f>IF(OR('Split and Transpose Compute'!A628 = 0, 'Split and Transpose Compute'!A628 = "0"), "", 'Split and Transpose Compute'!A628)</f>
        <v/>
      </c>
      <c r="B626" s="3" t="str">
        <f>IFERROR(IF(OR('Split and Transpose Compute'!B628 = 0, 'Split and Transpose Compute'!B628 = "0"), "", 'Split and Transpose Compute'!B628), "")</f>
        <v/>
      </c>
    </row>
    <row r="627" spans="1:2">
      <c r="A627" t="str">
        <f>IF(OR('Split and Transpose Compute'!A629 = 0, 'Split and Transpose Compute'!A629 = "0"), "", 'Split and Transpose Compute'!A629)</f>
        <v/>
      </c>
      <c r="B627" s="3" t="str">
        <f>IFERROR(IF(OR('Split and Transpose Compute'!B629 = 0, 'Split and Transpose Compute'!B629 = "0"), "", 'Split and Transpose Compute'!B629), "")</f>
        <v/>
      </c>
    </row>
    <row r="628" spans="1:2">
      <c r="A628" t="str">
        <f>IF(OR('Split and Transpose Compute'!A630 = 0, 'Split and Transpose Compute'!A630 = "0"), "", 'Split and Transpose Compute'!A630)</f>
        <v/>
      </c>
      <c r="B628" s="3" t="str">
        <f>IFERROR(IF(OR('Split and Transpose Compute'!B630 = 0, 'Split and Transpose Compute'!B630 = "0"), "", 'Split and Transpose Compute'!B630), "")</f>
        <v/>
      </c>
    </row>
    <row r="629" spans="1:2">
      <c r="A629" t="str">
        <f>IF(OR('Split and Transpose Compute'!A631 = 0, 'Split and Transpose Compute'!A631 = "0"), "", 'Split and Transpose Compute'!A631)</f>
        <v/>
      </c>
      <c r="B629" s="3" t="str">
        <f>IFERROR(IF(OR('Split and Transpose Compute'!B631 = 0, 'Split and Transpose Compute'!B631 = "0"), "", 'Split and Transpose Compute'!B631), "")</f>
        <v/>
      </c>
    </row>
    <row r="630" spans="1:2">
      <c r="A630" t="str">
        <f>IF(OR('Split and Transpose Compute'!A632 = 0, 'Split and Transpose Compute'!A632 = "0"), "", 'Split and Transpose Compute'!A632)</f>
        <v/>
      </c>
      <c r="B630" s="3" t="str">
        <f>IFERROR(IF(OR('Split and Transpose Compute'!B632 = 0, 'Split and Transpose Compute'!B632 = "0"), "", 'Split and Transpose Compute'!B632), "")</f>
        <v/>
      </c>
    </row>
    <row r="631" spans="1:2">
      <c r="A631" t="str">
        <f>IF(OR('Split and Transpose Compute'!A633 = 0, 'Split and Transpose Compute'!A633 = "0"), "", 'Split and Transpose Compute'!A633)</f>
        <v/>
      </c>
      <c r="B631" s="3" t="str">
        <f>IFERROR(IF(OR('Split and Transpose Compute'!B633 = 0, 'Split and Transpose Compute'!B633 = "0"), "", 'Split and Transpose Compute'!B633), "")</f>
        <v/>
      </c>
    </row>
    <row r="632" spans="1:2">
      <c r="A632" t="str">
        <f>IF(OR('Split and Transpose Compute'!A634 = 0, 'Split and Transpose Compute'!A634 = "0"), "", 'Split and Transpose Compute'!A634)</f>
        <v/>
      </c>
      <c r="B632" s="3" t="str">
        <f>IFERROR(IF(OR('Split and Transpose Compute'!B634 = 0, 'Split and Transpose Compute'!B634 = "0"), "", 'Split and Transpose Compute'!B634), "")</f>
        <v/>
      </c>
    </row>
    <row r="633" spans="1:2">
      <c r="A633" t="str">
        <f>IF(OR('Split and Transpose Compute'!A635 = 0, 'Split and Transpose Compute'!A635 = "0"), "", 'Split and Transpose Compute'!A635)</f>
        <v/>
      </c>
      <c r="B633" s="3" t="str">
        <f>IFERROR(IF(OR('Split and Transpose Compute'!B635 = 0, 'Split and Transpose Compute'!B635 = "0"), "", 'Split and Transpose Compute'!B635), "")</f>
        <v/>
      </c>
    </row>
    <row r="634" spans="1:2">
      <c r="A634" t="str">
        <f>IF(OR('Split and Transpose Compute'!A636 = 0, 'Split and Transpose Compute'!A636 = "0"), "", 'Split and Transpose Compute'!A636)</f>
        <v/>
      </c>
      <c r="B634" s="3" t="str">
        <f>IFERROR(IF(OR('Split and Transpose Compute'!B636 = 0, 'Split and Transpose Compute'!B636 = "0"), "", 'Split and Transpose Compute'!B636), "")</f>
        <v/>
      </c>
    </row>
    <row r="635" spans="1:2">
      <c r="A635" t="str">
        <f>IF(OR('Split and Transpose Compute'!A637 = 0, 'Split and Transpose Compute'!A637 = "0"), "", 'Split and Transpose Compute'!A637)</f>
        <v/>
      </c>
      <c r="B635" s="3" t="str">
        <f>IFERROR(IF(OR('Split and Transpose Compute'!B637 = 0, 'Split and Transpose Compute'!B637 = "0"), "", 'Split and Transpose Compute'!B637), "")</f>
        <v/>
      </c>
    </row>
    <row r="636" spans="1:2">
      <c r="A636" t="str">
        <f>IF(OR('Split and Transpose Compute'!A638 = 0, 'Split and Transpose Compute'!A638 = "0"), "", 'Split and Transpose Compute'!A638)</f>
        <v/>
      </c>
      <c r="B636" s="3" t="str">
        <f>IFERROR(IF(OR('Split and Transpose Compute'!B638 = 0, 'Split and Transpose Compute'!B638 = "0"), "", 'Split and Transpose Compute'!B638), "")</f>
        <v/>
      </c>
    </row>
    <row r="637" spans="1:2">
      <c r="A637" t="str">
        <f>IF(OR('Split and Transpose Compute'!A639 = 0, 'Split and Transpose Compute'!A639 = "0"), "", 'Split and Transpose Compute'!A639)</f>
        <v/>
      </c>
      <c r="B637" s="3" t="str">
        <f>IFERROR(IF(OR('Split and Transpose Compute'!B639 = 0, 'Split and Transpose Compute'!B639 = "0"), "", 'Split and Transpose Compute'!B639), "")</f>
        <v/>
      </c>
    </row>
    <row r="638" spans="1:2">
      <c r="A638" t="str">
        <f>IF(OR('Split and Transpose Compute'!A640 = 0, 'Split and Transpose Compute'!A640 = "0"), "", 'Split and Transpose Compute'!A640)</f>
        <v/>
      </c>
      <c r="B638" s="3" t="str">
        <f>IFERROR(IF(OR('Split and Transpose Compute'!B640 = 0, 'Split and Transpose Compute'!B640 = "0"), "", 'Split and Transpose Compute'!B640), "")</f>
        <v/>
      </c>
    </row>
    <row r="639" spans="1:2">
      <c r="A639" t="str">
        <f>IF(OR('Split and Transpose Compute'!A641 = 0, 'Split and Transpose Compute'!A641 = "0"), "", 'Split and Transpose Compute'!A641)</f>
        <v/>
      </c>
      <c r="B639" s="3" t="str">
        <f>IFERROR(IF(OR('Split and Transpose Compute'!B641 = 0, 'Split and Transpose Compute'!B641 = "0"), "", 'Split and Transpose Compute'!B641), "")</f>
        <v/>
      </c>
    </row>
    <row r="640" spans="1:2">
      <c r="A640" t="str">
        <f>IF(OR('Split and Transpose Compute'!A642 = 0, 'Split and Transpose Compute'!A642 = "0"), "", 'Split and Transpose Compute'!A642)</f>
        <v/>
      </c>
      <c r="B640" s="3" t="str">
        <f>IFERROR(IF(OR('Split and Transpose Compute'!B642 = 0, 'Split and Transpose Compute'!B642 = "0"), "", 'Split and Transpose Compute'!B642), "")</f>
        <v/>
      </c>
    </row>
    <row r="641" spans="1:2">
      <c r="A641" t="str">
        <f>IF(OR('Split and Transpose Compute'!A643 = 0, 'Split and Transpose Compute'!A643 = "0"), "", 'Split and Transpose Compute'!A643)</f>
        <v/>
      </c>
      <c r="B641" s="3" t="str">
        <f>IFERROR(IF(OR('Split and Transpose Compute'!B643 = 0, 'Split and Transpose Compute'!B643 = "0"), "", 'Split and Transpose Compute'!B643), "")</f>
        <v/>
      </c>
    </row>
    <row r="642" spans="1:2">
      <c r="A642" t="str">
        <f>IF(OR('Split and Transpose Compute'!A644 = 0, 'Split and Transpose Compute'!A644 = "0"), "", 'Split and Transpose Compute'!A644)</f>
        <v/>
      </c>
      <c r="B642" s="3" t="str">
        <f>IFERROR(IF(OR('Split and Transpose Compute'!B644 = 0, 'Split and Transpose Compute'!B644 = "0"), "", 'Split and Transpose Compute'!B644), "")</f>
        <v/>
      </c>
    </row>
    <row r="643" spans="1:2">
      <c r="A643" t="str">
        <f>IF(OR('Split and Transpose Compute'!A645 = 0, 'Split and Transpose Compute'!A645 = "0"), "", 'Split and Transpose Compute'!A645)</f>
        <v/>
      </c>
      <c r="B643" s="3" t="str">
        <f>IFERROR(IF(OR('Split and Transpose Compute'!B645 = 0, 'Split and Transpose Compute'!B645 = "0"), "", 'Split and Transpose Compute'!B645), "")</f>
        <v/>
      </c>
    </row>
    <row r="644" spans="1:2">
      <c r="A644" t="str">
        <f>IF(OR('Split and Transpose Compute'!A646 = 0, 'Split and Transpose Compute'!A646 = "0"), "", 'Split and Transpose Compute'!A646)</f>
        <v/>
      </c>
      <c r="B644" s="3" t="str">
        <f>IFERROR(IF(OR('Split and Transpose Compute'!B646 = 0, 'Split and Transpose Compute'!B646 = "0"), "", 'Split and Transpose Compute'!B646), "")</f>
        <v/>
      </c>
    </row>
    <row r="645" spans="1:2">
      <c r="A645" t="str">
        <f>IF(OR('Split and Transpose Compute'!A647 = 0, 'Split and Transpose Compute'!A647 = "0"), "", 'Split and Transpose Compute'!A647)</f>
        <v/>
      </c>
      <c r="B645" s="3" t="str">
        <f>IFERROR(IF(OR('Split and Transpose Compute'!B647 = 0, 'Split and Transpose Compute'!B647 = "0"), "", 'Split and Transpose Compute'!B647), "")</f>
        <v/>
      </c>
    </row>
    <row r="646" spans="1:2">
      <c r="A646" t="str">
        <f>IF(OR('Split and Transpose Compute'!A648 = 0, 'Split and Transpose Compute'!A648 = "0"), "", 'Split and Transpose Compute'!A648)</f>
        <v/>
      </c>
      <c r="B646" s="3" t="str">
        <f>IFERROR(IF(OR('Split and Transpose Compute'!B648 = 0, 'Split and Transpose Compute'!B648 = "0"), "", 'Split and Transpose Compute'!B648), "")</f>
        <v/>
      </c>
    </row>
    <row r="647" spans="1:2">
      <c r="A647" t="str">
        <f>IF(OR('Split and Transpose Compute'!A649 = 0, 'Split and Transpose Compute'!A649 = "0"), "", 'Split and Transpose Compute'!A649)</f>
        <v/>
      </c>
      <c r="B647" s="3" t="str">
        <f>IFERROR(IF(OR('Split and Transpose Compute'!B649 = 0, 'Split and Transpose Compute'!B649 = "0"), "", 'Split and Transpose Compute'!B649), "")</f>
        <v/>
      </c>
    </row>
    <row r="648" spans="1:2">
      <c r="A648" t="str">
        <f>IF(OR('Split and Transpose Compute'!A650 = 0, 'Split and Transpose Compute'!A650 = "0"), "", 'Split and Transpose Compute'!A650)</f>
        <v/>
      </c>
      <c r="B648" s="3" t="str">
        <f>IFERROR(IF(OR('Split and Transpose Compute'!B650 = 0, 'Split and Transpose Compute'!B650 = "0"), "", 'Split and Transpose Compute'!B650), "")</f>
        <v/>
      </c>
    </row>
    <row r="649" spans="1:2">
      <c r="A649" t="str">
        <f>IF(OR('Split and Transpose Compute'!A651 = 0, 'Split and Transpose Compute'!A651 = "0"), "", 'Split and Transpose Compute'!A651)</f>
        <v/>
      </c>
      <c r="B649" s="3" t="str">
        <f>IFERROR(IF(OR('Split and Transpose Compute'!B651 = 0, 'Split and Transpose Compute'!B651 = "0"), "", 'Split and Transpose Compute'!B651), "")</f>
        <v/>
      </c>
    </row>
    <row r="650" spans="1:2">
      <c r="A650" t="str">
        <f>IF(OR('Split and Transpose Compute'!A652 = 0, 'Split and Transpose Compute'!A652 = "0"), "", 'Split and Transpose Compute'!A652)</f>
        <v/>
      </c>
      <c r="B650" s="3" t="str">
        <f>IFERROR(IF(OR('Split and Transpose Compute'!B652 = 0, 'Split and Transpose Compute'!B652 = "0"), "", 'Split and Transpose Compute'!B652), "")</f>
        <v/>
      </c>
    </row>
    <row r="651" spans="1:2">
      <c r="A651" t="str">
        <f>IF(OR('Split and Transpose Compute'!A653 = 0, 'Split and Transpose Compute'!A653 = "0"), "", 'Split and Transpose Compute'!A653)</f>
        <v/>
      </c>
      <c r="B651" s="3" t="str">
        <f>IFERROR(IF(OR('Split and Transpose Compute'!B653 = 0, 'Split and Transpose Compute'!B653 = "0"), "", 'Split and Transpose Compute'!B653), "")</f>
        <v/>
      </c>
    </row>
    <row r="652" spans="1:2">
      <c r="A652" t="str">
        <f>IF(OR('Split and Transpose Compute'!A654 = 0, 'Split and Transpose Compute'!A654 = "0"), "", 'Split and Transpose Compute'!A654)</f>
        <v/>
      </c>
      <c r="B652" s="3" t="str">
        <f>IFERROR(IF(OR('Split and Transpose Compute'!B654 = 0, 'Split and Transpose Compute'!B654 = "0"), "", 'Split and Transpose Compute'!B654), "")</f>
        <v/>
      </c>
    </row>
    <row r="653" spans="1:2">
      <c r="A653" t="str">
        <f>IF(OR('Split and Transpose Compute'!A655 = 0, 'Split and Transpose Compute'!A655 = "0"), "", 'Split and Transpose Compute'!A655)</f>
        <v/>
      </c>
      <c r="B653" s="3" t="str">
        <f>IFERROR(IF(OR('Split and Transpose Compute'!B655 = 0, 'Split and Transpose Compute'!B655 = "0"), "", 'Split and Transpose Compute'!B655), "")</f>
        <v/>
      </c>
    </row>
    <row r="654" spans="1:2">
      <c r="A654" t="str">
        <f>IF(OR('Split and Transpose Compute'!A656 = 0, 'Split and Transpose Compute'!A656 = "0"), "", 'Split and Transpose Compute'!A656)</f>
        <v/>
      </c>
      <c r="B654" s="3" t="str">
        <f>IFERROR(IF(OR('Split and Transpose Compute'!B656 = 0, 'Split and Transpose Compute'!B656 = "0"), "", 'Split and Transpose Compute'!B656), "")</f>
        <v/>
      </c>
    </row>
    <row r="655" spans="1:2">
      <c r="A655" t="str">
        <f>IF(OR('Split and Transpose Compute'!A657 = 0, 'Split and Transpose Compute'!A657 = "0"), "", 'Split and Transpose Compute'!A657)</f>
        <v/>
      </c>
      <c r="B655" s="3" t="str">
        <f>IFERROR(IF(OR('Split and Transpose Compute'!B657 = 0, 'Split and Transpose Compute'!B657 = "0"), "", 'Split and Transpose Compute'!B657), "")</f>
        <v/>
      </c>
    </row>
    <row r="656" spans="1:2">
      <c r="A656" t="str">
        <f>IF(OR('Split and Transpose Compute'!A658 = 0, 'Split and Transpose Compute'!A658 = "0"), "", 'Split and Transpose Compute'!A658)</f>
        <v/>
      </c>
      <c r="B656" s="3" t="str">
        <f>IFERROR(IF(OR('Split and Transpose Compute'!B658 = 0, 'Split and Transpose Compute'!B658 = "0"), "", 'Split and Transpose Compute'!B658), "")</f>
        <v/>
      </c>
    </row>
    <row r="657" spans="1:2">
      <c r="A657" t="str">
        <f>IF(OR('Split and Transpose Compute'!A659 = 0, 'Split and Transpose Compute'!A659 = "0"), "", 'Split and Transpose Compute'!A659)</f>
        <v/>
      </c>
      <c r="B657" s="3" t="str">
        <f>IFERROR(IF(OR('Split and Transpose Compute'!B659 = 0, 'Split and Transpose Compute'!B659 = "0"), "", 'Split and Transpose Compute'!B659), "")</f>
        <v/>
      </c>
    </row>
    <row r="658" spans="1:2">
      <c r="A658" t="str">
        <f>IF(OR('Split and Transpose Compute'!A660 = 0, 'Split and Transpose Compute'!A660 = "0"), "", 'Split and Transpose Compute'!A660)</f>
        <v/>
      </c>
      <c r="B658" s="3" t="str">
        <f>IFERROR(IF(OR('Split and Transpose Compute'!B660 = 0, 'Split and Transpose Compute'!B660 = "0"), "", 'Split and Transpose Compute'!B660), "")</f>
        <v/>
      </c>
    </row>
    <row r="659" spans="1:2">
      <c r="A659" t="str">
        <f>IF(OR('Split and Transpose Compute'!A661 = 0, 'Split and Transpose Compute'!A661 = "0"), "", 'Split and Transpose Compute'!A661)</f>
        <v/>
      </c>
      <c r="B659" s="3" t="str">
        <f>IFERROR(IF(OR('Split and Transpose Compute'!B661 = 0, 'Split and Transpose Compute'!B661 = "0"), "", 'Split and Transpose Compute'!B661), "")</f>
        <v/>
      </c>
    </row>
    <row r="660" spans="1:2">
      <c r="A660" t="str">
        <f>IF(OR('Split and Transpose Compute'!A662 = 0, 'Split and Transpose Compute'!A662 = "0"), "", 'Split and Transpose Compute'!A662)</f>
        <v/>
      </c>
      <c r="B660" s="3" t="str">
        <f>IFERROR(IF(OR('Split and Transpose Compute'!B662 = 0, 'Split and Transpose Compute'!B662 = "0"), "", 'Split and Transpose Compute'!B662), "")</f>
        <v/>
      </c>
    </row>
    <row r="661" spans="1:2">
      <c r="A661" t="str">
        <f>IF(OR('Split and Transpose Compute'!A663 = 0, 'Split and Transpose Compute'!A663 = "0"), "", 'Split and Transpose Compute'!A663)</f>
        <v/>
      </c>
      <c r="B661" s="3" t="str">
        <f>IFERROR(IF(OR('Split and Transpose Compute'!B663 = 0, 'Split and Transpose Compute'!B663 = "0"), "", 'Split and Transpose Compute'!B663), "")</f>
        <v/>
      </c>
    </row>
    <row r="662" spans="1:2">
      <c r="A662" t="str">
        <f>IF(OR('Split and Transpose Compute'!A664 = 0, 'Split and Transpose Compute'!A664 = "0"), "", 'Split and Transpose Compute'!A664)</f>
        <v/>
      </c>
      <c r="B662" s="3" t="str">
        <f>IFERROR(IF(OR('Split and Transpose Compute'!B664 = 0, 'Split and Transpose Compute'!B664 = "0"), "", 'Split and Transpose Compute'!B664), "")</f>
        <v/>
      </c>
    </row>
    <row r="663" spans="1:2">
      <c r="A663" t="str">
        <f>IF(OR('Split and Transpose Compute'!A665 = 0, 'Split and Transpose Compute'!A665 = "0"), "", 'Split and Transpose Compute'!A665)</f>
        <v/>
      </c>
      <c r="B663" s="3" t="str">
        <f>IFERROR(IF(OR('Split and Transpose Compute'!B665 = 0, 'Split and Transpose Compute'!B665 = "0"), "", 'Split and Transpose Compute'!B665), "")</f>
        <v/>
      </c>
    </row>
    <row r="664" spans="1:2">
      <c r="A664" t="str">
        <f>IF(OR('Split and Transpose Compute'!A666 = 0, 'Split and Transpose Compute'!A666 = "0"), "", 'Split and Transpose Compute'!A666)</f>
        <v/>
      </c>
      <c r="B664" s="3" t="str">
        <f>IFERROR(IF(OR('Split and Transpose Compute'!B666 = 0, 'Split and Transpose Compute'!B666 = "0"), "", 'Split and Transpose Compute'!B666), "")</f>
        <v/>
      </c>
    </row>
    <row r="665" spans="1:2">
      <c r="A665" t="str">
        <f>IF(OR('Split and Transpose Compute'!A667 = 0, 'Split and Transpose Compute'!A667 = "0"), "", 'Split and Transpose Compute'!A667)</f>
        <v/>
      </c>
      <c r="B665" s="3" t="str">
        <f>IFERROR(IF(OR('Split and Transpose Compute'!B667 = 0, 'Split and Transpose Compute'!B667 = "0"), "", 'Split and Transpose Compute'!B667), "")</f>
        <v/>
      </c>
    </row>
    <row r="666" spans="1:2">
      <c r="A666" t="str">
        <f>IF(OR('Split and Transpose Compute'!A668 = 0, 'Split and Transpose Compute'!A668 = "0"), "", 'Split and Transpose Compute'!A668)</f>
        <v/>
      </c>
      <c r="B666" s="3" t="str">
        <f>IFERROR(IF(OR('Split and Transpose Compute'!B668 = 0, 'Split and Transpose Compute'!B668 = "0"), "", 'Split and Transpose Compute'!B668), "")</f>
        <v/>
      </c>
    </row>
    <row r="667" spans="1:2">
      <c r="A667" t="str">
        <f>IF(OR('Split and Transpose Compute'!A669 = 0, 'Split and Transpose Compute'!A669 = "0"), "", 'Split and Transpose Compute'!A669)</f>
        <v/>
      </c>
      <c r="B667" s="3" t="str">
        <f>IFERROR(IF(OR('Split and Transpose Compute'!B669 = 0, 'Split and Transpose Compute'!B669 = "0"), "", 'Split and Transpose Compute'!B669), "")</f>
        <v/>
      </c>
    </row>
    <row r="668" spans="1:2">
      <c r="A668" t="str">
        <f>IF(OR('Split and Transpose Compute'!A670 = 0, 'Split and Transpose Compute'!A670 = "0"), "", 'Split and Transpose Compute'!A670)</f>
        <v/>
      </c>
      <c r="B668" s="3" t="str">
        <f>IFERROR(IF(OR('Split and Transpose Compute'!B670 = 0, 'Split and Transpose Compute'!B670 = "0"), "", 'Split and Transpose Compute'!B670), "")</f>
        <v/>
      </c>
    </row>
    <row r="669" spans="1:2">
      <c r="A669" t="str">
        <f>IF(OR('Split and Transpose Compute'!A671 = 0, 'Split and Transpose Compute'!A671 = "0"), "", 'Split and Transpose Compute'!A671)</f>
        <v/>
      </c>
      <c r="B669" s="3" t="str">
        <f>IFERROR(IF(OR('Split and Transpose Compute'!B671 = 0, 'Split and Transpose Compute'!B671 = "0"), "", 'Split and Transpose Compute'!B671), "")</f>
        <v/>
      </c>
    </row>
    <row r="670" spans="1:2">
      <c r="A670" t="str">
        <f>IF(OR('Split and Transpose Compute'!A672 = 0, 'Split and Transpose Compute'!A672 = "0"), "", 'Split and Transpose Compute'!A672)</f>
        <v/>
      </c>
      <c r="B670" s="3" t="str">
        <f>IFERROR(IF(OR('Split and Transpose Compute'!B672 = 0, 'Split and Transpose Compute'!B672 = "0"), "", 'Split and Transpose Compute'!B672), "")</f>
        <v/>
      </c>
    </row>
    <row r="671" spans="1:2">
      <c r="A671" t="str">
        <f>IF(OR('Split and Transpose Compute'!A673 = 0, 'Split and Transpose Compute'!A673 = "0"), "", 'Split and Transpose Compute'!A673)</f>
        <v/>
      </c>
      <c r="B671" s="3" t="str">
        <f>IFERROR(IF(OR('Split and Transpose Compute'!B673 = 0, 'Split and Transpose Compute'!B673 = "0"), "", 'Split and Transpose Compute'!B673), "")</f>
        <v/>
      </c>
    </row>
    <row r="672" spans="1:2">
      <c r="A672" t="str">
        <f>IF(OR('Split and Transpose Compute'!A674 = 0, 'Split and Transpose Compute'!A674 = "0"), "", 'Split and Transpose Compute'!A674)</f>
        <v/>
      </c>
      <c r="B672" s="3" t="str">
        <f>IFERROR(IF(OR('Split and Transpose Compute'!B674 = 0, 'Split and Transpose Compute'!B674 = "0"), "", 'Split and Transpose Compute'!B674), "")</f>
        <v/>
      </c>
    </row>
    <row r="673" spans="1:2">
      <c r="A673" t="str">
        <f>IF(OR('Split and Transpose Compute'!A675 = 0, 'Split and Transpose Compute'!A675 = "0"), "", 'Split and Transpose Compute'!A675)</f>
        <v/>
      </c>
      <c r="B673" s="3" t="str">
        <f>IFERROR(IF(OR('Split and Transpose Compute'!B675 = 0, 'Split and Transpose Compute'!B675 = "0"), "", 'Split and Transpose Compute'!B675), "")</f>
        <v/>
      </c>
    </row>
    <row r="674" spans="1:2">
      <c r="A674" t="str">
        <f>IF(OR('Split and Transpose Compute'!A676 = 0, 'Split and Transpose Compute'!A676 = "0"), "", 'Split and Transpose Compute'!A676)</f>
        <v/>
      </c>
      <c r="B674" s="3" t="str">
        <f>IFERROR(IF(OR('Split and Transpose Compute'!B676 = 0, 'Split and Transpose Compute'!B676 = "0"), "", 'Split and Transpose Compute'!B676), "")</f>
        <v/>
      </c>
    </row>
    <row r="675" spans="1:2">
      <c r="A675" t="str">
        <f>IF(OR('Split and Transpose Compute'!A677 = 0, 'Split and Transpose Compute'!A677 = "0"), "", 'Split and Transpose Compute'!A677)</f>
        <v/>
      </c>
      <c r="B675" s="3" t="str">
        <f>IFERROR(IF(OR('Split and Transpose Compute'!B677 = 0, 'Split and Transpose Compute'!B677 = "0"), "", 'Split and Transpose Compute'!B677), "")</f>
        <v/>
      </c>
    </row>
    <row r="676" spans="1:2">
      <c r="A676" t="str">
        <f>IF(OR('Split and Transpose Compute'!A678 = 0, 'Split and Transpose Compute'!A678 = "0"), "", 'Split and Transpose Compute'!A678)</f>
        <v/>
      </c>
      <c r="B676" s="3" t="str">
        <f>IFERROR(IF(OR('Split and Transpose Compute'!B678 = 0, 'Split and Transpose Compute'!B678 = "0"), "", 'Split and Transpose Compute'!B678), "")</f>
        <v/>
      </c>
    </row>
    <row r="677" spans="1:2">
      <c r="A677" t="str">
        <f>IF(OR('Split and Transpose Compute'!A679 = 0, 'Split and Transpose Compute'!A679 = "0"), "", 'Split and Transpose Compute'!A679)</f>
        <v/>
      </c>
      <c r="B677" s="3" t="str">
        <f>IFERROR(IF(OR('Split and Transpose Compute'!B679 = 0, 'Split and Transpose Compute'!B679 = "0"), "", 'Split and Transpose Compute'!B679), "")</f>
        <v/>
      </c>
    </row>
    <row r="678" spans="1:2">
      <c r="A678" t="str">
        <f>IF(OR('Split and Transpose Compute'!A680 = 0, 'Split and Transpose Compute'!A680 = "0"), "", 'Split and Transpose Compute'!A680)</f>
        <v/>
      </c>
      <c r="B678" s="3" t="str">
        <f>IFERROR(IF(OR('Split and Transpose Compute'!B680 = 0, 'Split and Transpose Compute'!B680 = "0"), "", 'Split and Transpose Compute'!B680), "")</f>
        <v/>
      </c>
    </row>
    <row r="679" spans="1:2">
      <c r="A679" t="str">
        <f>IF(OR('Split and Transpose Compute'!A681 = 0, 'Split and Transpose Compute'!A681 = "0"), "", 'Split and Transpose Compute'!A681)</f>
        <v/>
      </c>
      <c r="B679" s="3" t="str">
        <f>IFERROR(IF(OR('Split and Transpose Compute'!B681 = 0, 'Split and Transpose Compute'!B681 = "0"), "", 'Split and Transpose Compute'!B681), "")</f>
        <v/>
      </c>
    </row>
    <row r="680" spans="1:2">
      <c r="A680" t="str">
        <f>IF(OR('Split and Transpose Compute'!A682 = 0, 'Split and Transpose Compute'!A682 = "0"), "", 'Split and Transpose Compute'!A682)</f>
        <v/>
      </c>
      <c r="B680" s="3" t="str">
        <f>IFERROR(IF(OR('Split and Transpose Compute'!B682 = 0, 'Split and Transpose Compute'!B682 = "0"), "", 'Split and Transpose Compute'!B682), "")</f>
        <v/>
      </c>
    </row>
    <row r="681" spans="1:2">
      <c r="A681" t="str">
        <f>IF(OR('Split and Transpose Compute'!A683 = 0, 'Split and Transpose Compute'!A683 = "0"), "", 'Split and Transpose Compute'!A683)</f>
        <v/>
      </c>
      <c r="B681" s="3" t="str">
        <f>IFERROR(IF(OR('Split and Transpose Compute'!B683 = 0, 'Split and Transpose Compute'!B683 = "0"), "", 'Split and Transpose Compute'!B683), "")</f>
        <v/>
      </c>
    </row>
    <row r="682" spans="1:2">
      <c r="A682" t="str">
        <f>IF(OR('Split and Transpose Compute'!A684 = 0, 'Split and Transpose Compute'!A684 = "0"), "", 'Split and Transpose Compute'!A684)</f>
        <v/>
      </c>
      <c r="B682" s="3" t="str">
        <f>IFERROR(IF(OR('Split and Transpose Compute'!B684 = 0, 'Split and Transpose Compute'!B684 = "0"), "", 'Split and Transpose Compute'!B684), "")</f>
        <v/>
      </c>
    </row>
    <row r="683" spans="1:2">
      <c r="A683" t="str">
        <f>IF(OR('Split and Transpose Compute'!A685 = 0, 'Split and Transpose Compute'!A685 = "0"), "", 'Split and Transpose Compute'!A685)</f>
        <v/>
      </c>
      <c r="B683" s="3" t="str">
        <f>IFERROR(IF(OR('Split and Transpose Compute'!B685 = 0, 'Split and Transpose Compute'!B685 = "0"), "", 'Split and Transpose Compute'!B685), "")</f>
        <v/>
      </c>
    </row>
    <row r="684" spans="1:2">
      <c r="A684" t="str">
        <f>IF(OR('Split and Transpose Compute'!A686 = 0, 'Split and Transpose Compute'!A686 = "0"), "", 'Split and Transpose Compute'!A686)</f>
        <v/>
      </c>
      <c r="B684" s="3" t="str">
        <f>IFERROR(IF(OR('Split and Transpose Compute'!B686 = 0, 'Split and Transpose Compute'!B686 = "0"), "", 'Split and Transpose Compute'!B686), "")</f>
        <v/>
      </c>
    </row>
    <row r="685" spans="1:2">
      <c r="A685" t="str">
        <f>IF(OR('Split and Transpose Compute'!A687 = 0, 'Split and Transpose Compute'!A687 = "0"), "", 'Split and Transpose Compute'!A687)</f>
        <v/>
      </c>
      <c r="B685" s="3" t="str">
        <f>IFERROR(IF(OR('Split and Transpose Compute'!B687 = 0, 'Split and Transpose Compute'!B687 = "0"), "", 'Split and Transpose Compute'!B687), "")</f>
        <v/>
      </c>
    </row>
    <row r="686" spans="1:2">
      <c r="A686" t="str">
        <f>IF(OR('Split and Transpose Compute'!A688 = 0, 'Split and Transpose Compute'!A688 = "0"), "", 'Split and Transpose Compute'!A688)</f>
        <v/>
      </c>
      <c r="B686" s="3" t="str">
        <f>IFERROR(IF(OR('Split and Transpose Compute'!B688 = 0, 'Split and Transpose Compute'!B688 = "0"), "", 'Split and Transpose Compute'!B688), "")</f>
        <v/>
      </c>
    </row>
    <row r="687" spans="1:2">
      <c r="A687" t="str">
        <f>IF(OR('Split and Transpose Compute'!A689 = 0, 'Split and Transpose Compute'!A689 = "0"), "", 'Split and Transpose Compute'!A689)</f>
        <v/>
      </c>
      <c r="B687" s="3" t="str">
        <f>IFERROR(IF(OR('Split and Transpose Compute'!B689 = 0, 'Split and Transpose Compute'!B689 = "0"), "", 'Split and Transpose Compute'!B689), "")</f>
        <v/>
      </c>
    </row>
    <row r="688" spans="1:2">
      <c r="A688" t="str">
        <f>IF(OR('Split and Transpose Compute'!A690 = 0, 'Split and Transpose Compute'!A690 = "0"), "", 'Split and Transpose Compute'!A690)</f>
        <v/>
      </c>
      <c r="B688" s="3" t="str">
        <f>IFERROR(IF(OR('Split and Transpose Compute'!B690 = 0, 'Split and Transpose Compute'!B690 = "0"), "", 'Split and Transpose Compute'!B690), "")</f>
        <v/>
      </c>
    </row>
    <row r="689" spans="1:2">
      <c r="A689" t="str">
        <f>IF(OR('Split and Transpose Compute'!A691 = 0, 'Split and Transpose Compute'!A691 = "0"), "", 'Split and Transpose Compute'!A691)</f>
        <v/>
      </c>
      <c r="B689" s="3" t="str">
        <f>IFERROR(IF(OR('Split and Transpose Compute'!B691 = 0, 'Split and Transpose Compute'!B691 = "0"), "", 'Split and Transpose Compute'!B691), "")</f>
        <v/>
      </c>
    </row>
    <row r="690" spans="1:2">
      <c r="A690" t="str">
        <f>IF(OR('Split and Transpose Compute'!A692 = 0, 'Split and Transpose Compute'!A692 = "0"), "", 'Split and Transpose Compute'!A692)</f>
        <v/>
      </c>
      <c r="B690" s="3" t="str">
        <f>IFERROR(IF(OR('Split and Transpose Compute'!B692 = 0, 'Split and Transpose Compute'!B692 = "0"), "", 'Split and Transpose Compute'!B692), "")</f>
        <v/>
      </c>
    </row>
    <row r="691" spans="1:2">
      <c r="A691" t="str">
        <f>IF(OR('Split and Transpose Compute'!A693 = 0, 'Split and Transpose Compute'!A693 = "0"), "", 'Split and Transpose Compute'!A693)</f>
        <v/>
      </c>
      <c r="B691" s="3" t="str">
        <f>IFERROR(IF(OR('Split and Transpose Compute'!B693 = 0, 'Split and Transpose Compute'!B693 = "0"), "", 'Split and Transpose Compute'!B693), "")</f>
        <v/>
      </c>
    </row>
    <row r="692" spans="1:2">
      <c r="A692" t="str">
        <f>IF(OR('Split and Transpose Compute'!A694 = 0, 'Split and Transpose Compute'!A694 = "0"), "", 'Split and Transpose Compute'!A694)</f>
        <v/>
      </c>
      <c r="B692" s="3" t="str">
        <f>IFERROR(IF(OR('Split and Transpose Compute'!B694 = 0, 'Split and Transpose Compute'!B694 = "0"), "", 'Split and Transpose Compute'!B694), "")</f>
        <v/>
      </c>
    </row>
    <row r="693" spans="1:2">
      <c r="A693" t="str">
        <f>IF(OR('Split and Transpose Compute'!A695 = 0, 'Split and Transpose Compute'!A695 = "0"), "", 'Split and Transpose Compute'!A695)</f>
        <v/>
      </c>
      <c r="B693" s="3" t="str">
        <f>IFERROR(IF(OR('Split and Transpose Compute'!B695 = 0, 'Split and Transpose Compute'!B695 = "0"), "", 'Split and Transpose Compute'!B695), "")</f>
        <v/>
      </c>
    </row>
    <row r="694" spans="1:2">
      <c r="A694" t="str">
        <f>IF(OR('Split and Transpose Compute'!A696 = 0, 'Split and Transpose Compute'!A696 = "0"), "", 'Split and Transpose Compute'!A696)</f>
        <v/>
      </c>
      <c r="B694" s="3" t="str">
        <f>IFERROR(IF(OR('Split and Transpose Compute'!B696 = 0, 'Split and Transpose Compute'!B696 = "0"), "", 'Split and Transpose Compute'!B696), "")</f>
        <v/>
      </c>
    </row>
    <row r="695" spans="1:2">
      <c r="A695" t="str">
        <f>IF(OR('Split and Transpose Compute'!A697 = 0, 'Split and Transpose Compute'!A697 = "0"), "", 'Split and Transpose Compute'!A697)</f>
        <v/>
      </c>
      <c r="B695" s="3" t="str">
        <f>IFERROR(IF(OR('Split and Transpose Compute'!B697 = 0, 'Split and Transpose Compute'!B697 = "0"), "", 'Split and Transpose Compute'!B697), "")</f>
        <v/>
      </c>
    </row>
    <row r="696" spans="1:2">
      <c r="A696" t="str">
        <f>IF(OR('Split and Transpose Compute'!A698 = 0, 'Split and Transpose Compute'!A698 = "0"), "", 'Split and Transpose Compute'!A698)</f>
        <v/>
      </c>
      <c r="B696" s="3" t="str">
        <f>IFERROR(IF(OR('Split and Transpose Compute'!B698 = 0, 'Split and Transpose Compute'!B698 = "0"), "", 'Split and Transpose Compute'!B698), "")</f>
        <v/>
      </c>
    </row>
    <row r="697" spans="1:2">
      <c r="A697" t="str">
        <f>IF(OR('Split and Transpose Compute'!A699 = 0, 'Split and Transpose Compute'!A699 = "0"), "", 'Split and Transpose Compute'!A699)</f>
        <v/>
      </c>
      <c r="B697" s="3" t="str">
        <f>IFERROR(IF(OR('Split and Transpose Compute'!B699 = 0, 'Split and Transpose Compute'!B699 = "0"), "", 'Split and Transpose Compute'!B699), "")</f>
        <v/>
      </c>
    </row>
    <row r="698" spans="1:2">
      <c r="A698" t="str">
        <f>IF(OR('Split and Transpose Compute'!A700 = 0, 'Split and Transpose Compute'!A700 = "0"), "", 'Split and Transpose Compute'!A700)</f>
        <v/>
      </c>
      <c r="B698" s="3" t="str">
        <f>IFERROR(IF(OR('Split and Transpose Compute'!B700 = 0, 'Split and Transpose Compute'!B700 = "0"), "", 'Split and Transpose Compute'!B700), "")</f>
        <v/>
      </c>
    </row>
    <row r="699" spans="1:2">
      <c r="A699" t="str">
        <f>IF(OR('Split and Transpose Compute'!A701 = 0, 'Split and Transpose Compute'!A701 = "0"), "", 'Split and Transpose Compute'!A701)</f>
        <v/>
      </c>
      <c r="B699" s="3" t="str">
        <f>IFERROR(IF(OR('Split and Transpose Compute'!B701 = 0, 'Split and Transpose Compute'!B701 = "0"), "", 'Split and Transpose Compute'!B701), "")</f>
        <v/>
      </c>
    </row>
    <row r="700" spans="1:2">
      <c r="A700" t="str">
        <f>IF(OR('Split and Transpose Compute'!A702 = 0, 'Split and Transpose Compute'!A702 = "0"), "", 'Split and Transpose Compute'!A702)</f>
        <v/>
      </c>
      <c r="B700" s="3" t="str">
        <f>IFERROR(IF(OR('Split and Transpose Compute'!B702 = 0, 'Split and Transpose Compute'!B702 = "0"), "", 'Split and Transpose Compute'!B702), "")</f>
        <v/>
      </c>
    </row>
    <row r="701" spans="1:2">
      <c r="A701" t="str">
        <f>IF(OR('Split and Transpose Compute'!A703 = 0, 'Split and Transpose Compute'!A703 = "0"), "", 'Split and Transpose Compute'!A703)</f>
        <v/>
      </c>
      <c r="B701" s="3" t="str">
        <f>IFERROR(IF(OR('Split and Transpose Compute'!B703 = 0, 'Split and Transpose Compute'!B703 = "0"), "", 'Split and Transpose Compute'!B703), "")</f>
        <v/>
      </c>
    </row>
    <row r="702" spans="1:2">
      <c r="A702" t="str">
        <f>IF(OR('Split and Transpose Compute'!A704 = 0, 'Split and Transpose Compute'!A704 = "0"), "", 'Split and Transpose Compute'!A704)</f>
        <v/>
      </c>
      <c r="B702" s="3" t="str">
        <f>IFERROR(IF(OR('Split and Transpose Compute'!B704 = 0, 'Split and Transpose Compute'!B704 = "0"), "", 'Split and Transpose Compute'!B704), "")</f>
        <v/>
      </c>
    </row>
    <row r="703" spans="1:2">
      <c r="A703" t="str">
        <f>IF(OR('Split and Transpose Compute'!A705 = 0, 'Split and Transpose Compute'!A705 = "0"), "", 'Split and Transpose Compute'!A705)</f>
        <v/>
      </c>
      <c r="B703" s="3" t="str">
        <f>IFERROR(IF(OR('Split and Transpose Compute'!B705 = 0, 'Split and Transpose Compute'!B705 = "0"), "", 'Split and Transpose Compute'!B705), "")</f>
        <v/>
      </c>
    </row>
    <row r="704" spans="1:2">
      <c r="A704" t="str">
        <f>IF(OR('Split and Transpose Compute'!A706 = 0, 'Split and Transpose Compute'!A706 = "0"), "", 'Split and Transpose Compute'!A706)</f>
        <v/>
      </c>
      <c r="B704" s="3" t="str">
        <f>IFERROR(IF(OR('Split and Transpose Compute'!B706 = 0, 'Split and Transpose Compute'!B706 = "0"), "", 'Split and Transpose Compute'!B706), "")</f>
        <v/>
      </c>
    </row>
    <row r="705" spans="1:2">
      <c r="A705" t="str">
        <f>IF(OR('Split and Transpose Compute'!A707 = 0, 'Split and Transpose Compute'!A707 = "0"), "", 'Split and Transpose Compute'!A707)</f>
        <v/>
      </c>
      <c r="B705" s="3" t="str">
        <f>IFERROR(IF(OR('Split and Transpose Compute'!B707 = 0, 'Split and Transpose Compute'!B707 = "0"), "", 'Split and Transpose Compute'!B707), "")</f>
        <v/>
      </c>
    </row>
    <row r="706" spans="1:2">
      <c r="A706" t="str">
        <f>IF(OR('Split and Transpose Compute'!A708 = 0, 'Split and Transpose Compute'!A708 = "0"), "", 'Split and Transpose Compute'!A708)</f>
        <v/>
      </c>
      <c r="B706" s="3" t="str">
        <f>IFERROR(IF(OR('Split and Transpose Compute'!B708 = 0, 'Split and Transpose Compute'!B708 = "0"), "", 'Split and Transpose Compute'!B708), "")</f>
        <v/>
      </c>
    </row>
    <row r="707" spans="1:2">
      <c r="A707" t="str">
        <f>IF(OR('Split and Transpose Compute'!A709 = 0, 'Split and Transpose Compute'!A709 = "0"), "", 'Split and Transpose Compute'!A709)</f>
        <v/>
      </c>
      <c r="B707" s="3" t="str">
        <f>IFERROR(IF(OR('Split and Transpose Compute'!B709 = 0, 'Split and Transpose Compute'!B709 = "0"), "", 'Split and Transpose Compute'!B709), "")</f>
        <v/>
      </c>
    </row>
    <row r="708" spans="1:2">
      <c r="A708" t="str">
        <f>IF(OR('Split and Transpose Compute'!A710 = 0, 'Split and Transpose Compute'!A710 = "0"), "", 'Split and Transpose Compute'!A710)</f>
        <v/>
      </c>
      <c r="B708" s="3" t="str">
        <f>IFERROR(IF(OR('Split and Transpose Compute'!B710 = 0, 'Split and Transpose Compute'!B710 = "0"), "", 'Split and Transpose Compute'!B710), "")</f>
        <v/>
      </c>
    </row>
    <row r="709" spans="1:2">
      <c r="A709" t="str">
        <f>IF(OR('Split and Transpose Compute'!A711 = 0, 'Split and Transpose Compute'!A711 = "0"), "", 'Split and Transpose Compute'!A711)</f>
        <v/>
      </c>
      <c r="B709" s="3" t="str">
        <f>IFERROR(IF(OR('Split and Transpose Compute'!B711 = 0, 'Split and Transpose Compute'!B711 = "0"), "", 'Split and Transpose Compute'!B711), "")</f>
        <v/>
      </c>
    </row>
    <row r="710" spans="1:2">
      <c r="A710" t="str">
        <f>IF(OR('Split and Transpose Compute'!A712 = 0, 'Split and Transpose Compute'!A712 = "0"), "", 'Split and Transpose Compute'!A712)</f>
        <v/>
      </c>
      <c r="B710" s="3" t="str">
        <f>IFERROR(IF(OR('Split and Transpose Compute'!B712 = 0, 'Split and Transpose Compute'!B712 = "0"), "", 'Split and Transpose Compute'!B712), "")</f>
        <v/>
      </c>
    </row>
    <row r="711" spans="1:2">
      <c r="A711" t="str">
        <f>IF(OR('Split and Transpose Compute'!A713 = 0, 'Split and Transpose Compute'!A713 = "0"), "", 'Split and Transpose Compute'!A713)</f>
        <v/>
      </c>
      <c r="B711" s="3" t="str">
        <f>IFERROR(IF(OR('Split and Transpose Compute'!B713 = 0, 'Split and Transpose Compute'!B713 = "0"), "", 'Split and Transpose Compute'!B713), "")</f>
        <v/>
      </c>
    </row>
    <row r="712" spans="1:2">
      <c r="A712" t="str">
        <f>IF(OR('Split and Transpose Compute'!A714 = 0, 'Split and Transpose Compute'!A714 = "0"), "", 'Split and Transpose Compute'!A714)</f>
        <v/>
      </c>
      <c r="B712" s="3" t="str">
        <f>IFERROR(IF(OR('Split and Transpose Compute'!B714 = 0, 'Split and Transpose Compute'!B714 = "0"), "", 'Split and Transpose Compute'!B714), "")</f>
        <v/>
      </c>
    </row>
    <row r="713" spans="1:2">
      <c r="A713" t="str">
        <f>IF(OR('Split and Transpose Compute'!A715 = 0, 'Split and Transpose Compute'!A715 = "0"), "", 'Split and Transpose Compute'!A715)</f>
        <v/>
      </c>
      <c r="B713" s="3" t="str">
        <f>IFERROR(IF(OR('Split and Transpose Compute'!B715 = 0, 'Split and Transpose Compute'!B715 = "0"), "", 'Split and Transpose Compute'!B715), "")</f>
        <v/>
      </c>
    </row>
    <row r="714" spans="1:2">
      <c r="A714" t="str">
        <f>IF(OR('Split and Transpose Compute'!A716 = 0, 'Split and Transpose Compute'!A716 = "0"), "", 'Split and Transpose Compute'!A716)</f>
        <v/>
      </c>
      <c r="B714" s="3" t="str">
        <f>IFERROR(IF(OR('Split and Transpose Compute'!B716 = 0, 'Split and Transpose Compute'!B716 = "0"), "", 'Split and Transpose Compute'!B716), "")</f>
        <v/>
      </c>
    </row>
    <row r="715" spans="1:2">
      <c r="A715" t="str">
        <f>IF(OR('Split and Transpose Compute'!A717 = 0, 'Split and Transpose Compute'!A717 = "0"), "", 'Split and Transpose Compute'!A717)</f>
        <v/>
      </c>
      <c r="B715" s="3" t="str">
        <f>IFERROR(IF(OR('Split and Transpose Compute'!B717 = 0, 'Split and Transpose Compute'!B717 = "0"), "", 'Split and Transpose Compute'!B717), "")</f>
        <v/>
      </c>
    </row>
    <row r="716" spans="1:2">
      <c r="A716" t="str">
        <f>IF(OR('Split and Transpose Compute'!A718 = 0, 'Split and Transpose Compute'!A718 = "0"), "", 'Split and Transpose Compute'!A718)</f>
        <v/>
      </c>
      <c r="B716" s="3" t="str">
        <f>IFERROR(IF(OR('Split and Transpose Compute'!B718 = 0, 'Split and Transpose Compute'!B718 = "0"), "", 'Split and Transpose Compute'!B718), "")</f>
        <v/>
      </c>
    </row>
    <row r="717" spans="1:2">
      <c r="A717" t="str">
        <f>IF(OR('Split and Transpose Compute'!A719 = 0, 'Split and Transpose Compute'!A719 = "0"), "", 'Split and Transpose Compute'!A719)</f>
        <v/>
      </c>
      <c r="B717" s="3" t="str">
        <f>IFERROR(IF(OR('Split and Transpose Compute'!B719 = 0, 'Split and Transpose Compute'!B719 = "0"), "", 'Split and Transpose Compute'!B719), "")</f>
        <v/>
      </c>
    </row>
    <row r="718" spans="1:2">
      <c r="A718" t="str">
        <f>IF(OR('Split and Transpose Compute'!A720 = 0, 'Split and Transpose Compute'!A720 = "0"), "", 'Split and Transpose Compute'!A720)</f>
        <v/>
      </c>
      <c r="B718" s="3" t="str">
        <f>IFERROR(IF(OR('Split and Transpose Compute'!B720 = 0, 'Split and Transpose Compute'!B720 = "0"), "", 'Split and Transpose Compute'!B720), "")</f>
        <v/>
      </c>
    </row>
    <row r="719" spans="1:2">
      <c r="A719" t="str">
        <f>IF(OR('Split and Transpose Compute'!A721 = 0, 'Split and Transpose Compute'!A721 = "0"), "", 'Split and Transpose Compute'!A721)</f>
        <v/>
      </c>
      <c r="B719" s="3" t="str">
        <f>IFERROR(IF(OR('Split and Transpose Compute'!B721 = 0, 'Split and Transpose Compute'!B721 = "0"), "", 'Split and Transpose Compute'!B721), "")</f>
        <v/>
      </c>
    </row>
    <row r="720" spans="1:2">
      <c r="A720" t="str">
        <f>IF(OR('Split and Transpose Compute'!A722 = 0, 'Split and Transpose Compute'!A722 = "0"), "", 'Split and Transpose Compute'!A722)</f>
        <v/>
      </c>
      <c r="B720" s="3" t="str">
        <f>IFERROR(IF(OR('Split and Transpose Compute'!B722 = 0, 'Split and Transpose Compute'!B722 = "0"), "", 'Split and Transpose Compute'!B722), "")</f>
        <v/>
      </c>
    </row>
    <row r="721" spans="1:2">
      <c r="A721" t="str">
        <f>IF(OR('Split and Transpose Compute'!A723 = 0, 'Split and Transpose Compute'!A723 = "0"), "", 'Split and Transpose Compute'!A723)</f>
        <v/>
      </c>
      <c r="B721" s="3" t="str">
        <f>IFERROR(IF(OR('Split and Transpose Compute'!B723 = 0, 'Split and Transpose Compute'!B723 = "0"), "", 'Split and Transpose Compute'!B723), "")</f>
        <v/>
      </c>
    </row>
    <row r="722" spans="1:2">
      <c r="A722" t="str">
        <f>IF(OR('Split and Transpose Compute'!A724 = 0, 'Split and Transpose Compute'!A724 = "0"), "", 'Split and Transpose Compute'!A724)</f>
        <v/>
      </c>
      <c r="B722" s="3" t="str">
        <f>IFERROR(IF(OR('Split and Transpose Compute'!B724 = 0, 'Split and Transpose Compute'!B724 = "0"), "", 'Split and Transpose Compute'!B724), "")</f>
        <v/>
      </c>
    </row>
    <row r="723" spans="1:2">
      <c r="A723" t="str">
        <f>IF(OR('Split and Transpose Compute'!A725 = 0, 'Split and Transpose Compute'!A725 = "0"), "", 'Split and Transpose Compute'!A725)</f>
        <v/>
      </c>
      <c r="B723" s="3" t="str">
        <f>IFERROR(IF(OR('Split and Transpose Compute'!B725 = 0, 'Split and Transpose Compute'!B725 = "0"), "", 'Split and Transpose Compute'!B725), "")</f>
        <v/>
      </c>
    </row>
    <row r="724" spans="1:2">
      <c r="A724" t="str">
        <f>IF(OR('Split and Transpose Compute'!A726 = 0, 'Split and Transpose Compute'!A726 = "0"), "", 'Split and Transpose Compute'!A726)</f>
        <v/>
      </c>
      <c r="B724" s="3" t="str">
        <f>IFERROR(IF(OR('Split and Transpose Compute'!B726 = 0, 'Split and Transpose Compute'!B726 = "0"), "", 'Split and Transpose Compute'!B726), "")</f>
        <v/>
      </c>
    </row>
    <row r="725" spans="1:2">
      <c r="A725" t="str">
        <f>IF(OR('Split and Transpose Compute'!A727 = 0, 'Split and Transpose Compute'!A727 = "0"), "", 'Split and Transpose Compute'!A727)</f>
        <v/>
      </c>
      <c r="B725" s="3" t="str">
        <f>IFERROR(IF(OR('Split and Transpose Compute'!B727 = 0, 'Split and Transpose Compute'!B727 = "0"), "", 'Split and Transpose Compute'!B727), "")</f>
        <v/>
      </c>
    </row>
    <row r="726" spans="1:2">
      <c r="A726" t="str">
        <f>IF(OR('Split and Transpose Compute'!A728 = 0, 'Split and Transpose Compute'!A728 = "0"), "", 'Split and Transpose Compute'!A728)</f>
        <v/>
      </c>
      <c r="B726" s="3" t="str">
        <f>IFERROR(IF(OR('Split and Transpose Compute'!B728 = 0, 'Split and Transpose Compute'!B728 = "0"), "", 'Split and Transpose Compute'!B728), "")</f>
        <v/>
      </c>
    </row>
    <row r="727" spans="1:2">
      <c r="A727" t="str">
        <f>IF(OR('Split and Transpose Compute'!A729 = 0, 'Split and Transpose Compute'!A729 = "0"), "", 'Split and Transpose Compute'!A729)</f>
        <v/>
      </c>
      <c r="B727" s="3" t="str">
        <f>IFERROR(IF(OR('Split and Transpose Compute'!B729 = 0, 'Split and Transpose Compute'!B729 = "0"), "", 'Split and Transpose Compute'!B729), "")</f>
        <v/>
      </c>
    </row>
    <row r="728" spans="1:2">
      <c r="A728" t="str">
        <f>IF(OR('Split and Transpose Compute'!A730 = 0, 'Split and Transpose Compute'!A730 = "0"), "", 'Split and Transpose Compute'!A730)</f>
        <v/>
      </c>
      <c r="B728" s="3" t="str">
        <f>IFERROR(IF(OR('Split and Transpose Compute'!B730 = 0, 'Split and Transpose Compute'!B730 = "0"), "", 'Split and Transpose Compute'!B730), "")</f>
        <v/>
      </c>
    </row>
    <row r="729" spans="1:2">
      <c r="A729" t="str">
        <f>IF(OR('Split and Transpose Compute'!A731 = 0, 'Split and Transpose Compute'!A731 = "0"), "", 'Split and Transpose Compute'!A731)</f>
        <v/>
      </c>
      <c r="B729" s="3" t="str">
        <f>IFERROR(IF(OR('Split and Transpose Compute'!B731 = 0, 'Split and Transpose Compute'!B731 = "0"), "", 'Split and Transpose Compute'!B731), "")</f>
        <v/>
      </c>
    </row>
    <row r="730" spans="1:2">
      <c r="A730" t="str">
        <f>IF(OR('Split and Transpose Compute'!A732 = 0, 'Split and Transpose Compute'!A732 = "0"), "", 'Split and Transpose Compute'!A732)</f>
        <v/>
      </c>
      <c r="B730" s="3" t="str">
        <f>IFERROR(IF(OR('Split and Transpose Compute'!B732 = 0, 'Split and Transpose Compute'!B732 = "0"), "", 'Split and Transpose Compute'!B732), "")</f>
        <v/>
      </c>
    </row>
    <row r="731" spans="1:2">
      <c r="A731" t="str">
        <f>IF(OR('Split and Transpose Compute'!A733 = 0, 'Split and Transpose Compute'!A733 = "0"), "", 'Split and Transpose Compute'!A733)</f>
        <v/>
      </c>
      <c r="B731" s="3" t="str">
        <f>IFERROR(IF(OR('Split and Transpose Compute'!B733 = 0, 'Split and Transpose Compute'!B733 = "0"), "", 'Split and Transpose Compute'!B733), "")</f>
        <v/>
      </c>
    </row>
    <row r="732" spans="1:2">
      <c r="A732" t="str">
        <f>IF(OR('Split and Transpose Compute'!A734 = 0, 'Split and Transpose Compute'!A734 = "0"), "", 'Split and Transpose Compute'!A734)</f>
        <v/>
      </c>
      <c r="B732" s="3" t="str">
        <f>IFERROR(IF(OR('Split and Transpose Compute'!B734 = 0, 'Split and Transpose Compute'!B734 = "0"), "", 'Split and Transpose Compute'!B734), "")</f>
        <v/>
      </c>
    </row>
    <row r="733" spans="1:2">
      <c r="A733" t="str">
        <f>IF(OR('Split and Transpose Compute'!A735 = 0, 'Split and Transpose Compute'!A735 = "0"), "", 'Split and Transpose Compute'!A735)</f>
        <v/>
      </c>
      <c r="B733" s="3" t="str">
        <f>IFERROR(IF(OR('Split and Transpose Compute'!B735 = 0, 'Split and Transpose Compute'!B735 = "0"), "", 'Split and Transpose Compute'!B735), "")</f>
        <v/>
      </c>
    </row>
    <row r="734" spans="1:2">
      <c r="A734" t="str">
        <f>IF(OR('Split and Transpose Compute'!A736 = 0, 'Split and Transpose Compute'!A736 = "0"), "", 'Split and Transpose Compute'!A736)</f>
        <v/>
      </c>
      <c r="B734" s="3" t="str">
        <f>IFERROR(IF(OR('Split and Transpose Compute'!B736 = 0, 'Split and Transpose Compute'!B736 = "0"), "", 'Split and Transpose Compute'!B736), "")</f>
        <v/>
      </c>
    </row>
    <row r="735" spans="1:2">
      <c r="A735" t="str">
        <f>IF(OR('Split and Transpose Compute'!A737 = 0, 'Split and Transpose Compute'!A737 = "0"), "", 'Split and Transpose Compute'!A737)</f>
        <v/>
      </c>
      <c r="B735" s="3" t="str">
        <f>IFERROR(IF(OR('Split and Transpose Compute'!B737 = 0, 'Split and Transpose Compute'!B737 = "0"), "", 'Split and Transpose Compute'!B737), "")</f>
        <v/>
      </c>
    </row>
    <row r="736" spans="1:2">
      <c r="A736" t="str">
        <f>IF(OR('Split and Transpose Compute'!A738 = 0, 'Split and Transpose Compute'!A738 = "0"), "", 'Split and Transpose Compute'!A738)</f>
        <v/>
      </c>
      <c r="B736" s="3" t="str">
        <f>IFERROR(IF(OR('Split and Transpose Compute'!B738 = 0, 'Split and Transpose Compute'!B738 = "0"), "", 'Split and Transpose Compute'!B738), "")</f>
        <v/>
      </c>
    </row>
    <row r="737" spans="1:2">
      <c r="A737" t="str">
        <f>IF(OR('Split and Transpose Compute'!A739 = 0, 'Split and Transpose Compute'!A739 = "0"), "", 'Split and Transpose Compute'!A739)</f>
        <v/>
      </c>
      <c r="B737" s="3" t="str">
        <f>IFERROR(IF(OR('Split and Transpose Compute'!B739 = 0, 'Split and Transpose Compute'!B739 = "0"), "", 'Split and Transpose Compute'!B739), "")</f>
        <v/>
      </c>
    </row>
    <row r="738" spans="1:2">
      <c r="A738" t="str">
        <f>IF(OR('Split and Transpose Compute'!A740 = 0, 'Split and Transpose Compute'!A740 = "0"), "", 'Split and Transpose Compute'!A740)</f>
        <v/>
      </c>
      <c r="B738" s="3" t="str">
        <f>IFERROR(IF(OR('Split and Transpose Compute'!B740 = 0, 'Split and Transpose Compute'!B740 = "0"), "", 'Split and Transpose Compute'!B740), "")</f>
        <v/>
      </c>
    </row>
    <row r="739" spans="1:2">
      <c r="A739" t="str">
        <f>IF(OR('Split and Transpose Compute'!A741 = 0, 'Split and Transpose Compute'!A741 = "0"), "", 'Split and Transpose Compute'!A741)</f>
        <v/>
      </c>
      <c r="B739" s="3" t="str">
        <f>IFERROR(IF(OR('Split and Transpose Compute'!B741 = 0, 'Split and Transpose Compute'!B741 = "0"), "", 'Split and Transpose Compute'!B741), "")</f>
        <v/>
      </c>
    </row>
    <row r="740" spans="1:2">
      <c r="A740" t="str">
        <f>IF(OR('Split and Transpose Compute'!A742 = 0, 'Split and Transpose Compute'!A742 = "0"), "", 'Split and Transpose Compute'!A742)</f>
        <v/>
      </c>
      <c r="B740" s="3" t="str">
        <f>IFERROR(IF(OR('Split and Transpose Compute'!B742 = 0, 'Split and Transpose Compute'!B742 = "0"), "", 'Split and Transpose Compute'!B742), "")</f>
        <v/>
      </c>
    </row>
    <row r="741" spans="1:2">
      <c r="A741" t="str">
        <f>IF(OR('Split and Transpose Compute'!A743 = 0, 'Split and Transpose Compute'!A743 = "0"), "", 'Split and Transpose Compute'!A743)</f>
        <v/>
      </c>
      <c r="B741" s="3" t="str">
        <f>IFERROR(IF(OR('Split and Transpose Compute'!B743 = 0, 'Split and Transpose Compute'!B743 = "0"), "", 'Split and Transpose Compute'!B743), "")</f>
        <v/>
      </c>
    </row>
    <row r="742" spans="1:2">
      <c r="A742" t="str">
        <f>IF(OR('Split and Transpose Compute'!A744 = 0, 'Split and Transpose Compute'!A744 = "0"), "", 'Split and Transpose Compute'!A744)</f>
        <v/>
      </c>
      <c r="B742" s="3" t="str">
        <f>IFERROR(IF(OR('Split and Transpose Compute'!B744 = 0, 'Split and Transpose Compute'!B744 = "0"), "", 'Split and Transpose Compute'!B744), "")</f>
        <v/>
      </c>
    </row>
    <row r="743" spans="1:2">
      <c r="A743" t="str">
        <f>IF(OR('Split and Transpose Compute'!A745 = 0, 'Split and Transpose Compute'!A745 = "0"), "", 'Split and Transpose Compute'!A745)</f>
        <v/>
      </c>
      <c r="B743" s="3" t="str">
        <f>IFERROR(IF(OR('Split and Transpose Compute'!B745 = 0, 'Split and Transpose Compute'!B745 = "0"), "", 'Split and Transpose Compute'!B745), "")</f>
        <v/>
      </c>
    </row>
    <row r="744" spans="1:2">
      <c r="A744" t="str">
        <f>IF(OR('Split and Transpose Compute'!A746 = 0, 'Split and Transpose Compute'!A746 = "0"), "", 'Split and Transpose Compute'!A746)</f>
        <v/>
      </c>
      <c r="B744" s="3" t="str">
        <f>IFERROR(IF(OR('Split and Transpose Compute'!B746 = 0, 'Split and Transpose Compute'!B746 = "0"), "", 'Split and Transpose Compute'!B746), "")</f>
        <v/>
      </c>
    </row>
    <row r="745" spans="1:2">
      <c r="A745" t="str">
        <f>IF(OR('Split and Transpose Compute'!A747 = 0, 'Split and Transpose Compute'!A747 = "0"), "", 'Split and Transpose Compute'!A747)</f>
        <v/>
      </c>
      <c r="B745" s="3" t="str">
        <f>IFERROR(IF(OR('Split and Transpose Compute'!B747 = 0, 'Split and Transpose Compute'!B747 = "0"), "", 'Split and Transpose Compute'!B747), "")</f>
        <v/>
      </c>
    </row>
    <row r="746" spans="1:2">
      <c r="A746" t="str">
        <f>IF(OR('Split and Transpose Compute'!A748 = 0, 'Split and Transpose Compute'!A748 = "0"), "", 'Split and Transpose Compute'!A748)</f>
        <v/>
      </c>
      <c r="B746" s="3" t="str">
        <f>IFERROR(IF(OR('Split and Transpose Compute'!B748 = 0, 'Split and Transpose Compute'!B748 = "0"), "", 'Split and Transpose Compute'!B748), "")</f>
        <v/>
      </c>
    </row>
    <row r="747" spans="1:2">
      <c r="A747" t="str">
        <f>IF(OR('Split and Transpose Compute'!A749 = 0, 'Split and Transpose Compute'!A749 = "0"), "", 'Split and Transpose Compute'!A749)</f>
        <v/>
      </c>
      <c r="B747" s="3" t="str">
        <f>IFERROR(IF(OR('Split and Transpose Compute'!B749 = 0, 'Split and Transpose Compute'!B749 = "0"), "", 'Split and Transpose Compute'!B749), "")</f>
        <v/>
      </c>
    </row>
    <row r="748" spans="1:2">
      <c r="A748" t="str">
        <f>IF(OR('Split and Transpose Compute'!A750 = 0, 'Split and Transpose Compute'!A750 = "0"), "", 'Split and Transpose Compute'!A750)</f>
        <v/>
      </c>
      <c r="B748" s="3" t="str">
        <f>IFERROR(IF(OR('Split and Transpose Compute'!B750 = 0, 'Split and Transpose Compute'!B750 = "0"), "", 'Split and Transpose Compute'!B750), "")</f>
        <v/>
      </c>
    </row>
    <row r="749" spans="1:2">
      <c r="A749" t="str">
        <f>IF(OR('Split and Transpose Compute'!A751 = 0, 'Split and Transpose Compute'!A751 = "0"), "", 'Split and Transpose Compute'!A751)</f>
        <v/>
      </c>
      <c r="B749" s="3" t="str">
        <f>IFERROR(IF(OR('Split and Transpose Compute'!B751 = 0, 'Split and Transpose Compute'!B751 = "0"), "", 'Split and Transpose Compute'!B751), "")</f>
        <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EEF44-2172-4FC8-870A-DB3C15348AF7}">
  <sheetPr codeName="Sheet11"/>
  <dimension ref="A1:B534"/>
  <sheetViews>
    <sheetView workbookViewId="0">
      <selection activeCell="B14" sqref="B14"/>
    </sheetView>
  </sheetViews>
  <sheetFormatPr defaultRowHeight="14.35"/>
  <cols>
    <col min="2" max="2" width="255.52734375" style="5" customWidth="1"/>
  </cols>
  <sheetData>
    <row r="1" spans="1:2">
      <c r="A1" t="s">
        <v>1181</v>
      </c>
      <c r="B1" s="5" t="s">
        <v>1182</v>
      </c>
    </row>
    <row r="2" spans="1:2">
      <c r="A2" s="7" t="s">
        <v>650</v>
      </c>
      <c r="B2" s="5" t="s">
        <v>131</v>
      </c>
    </row>
    <row r="3" spans="1:2">
      <c r="A3" s="7" t="s">
        <v>651</v>
      </c>
      <c r="B3" s="5" t="s">
        <v>132</v>
      </c>
    </row>
    <row r="4" spans="1:2">
      <c r="A4" s="7" t="s">
        <v>652</v>
      </c>
      <c r="B4" s="5" t="s">
        <v>133</v>
      </c>
    </row>
    <row r="5" spans="1:2">
      <c r="A5" s="7" t="s">
        <v>653</v>
      </c>
      <c r="B5" s="5" t="s">
        <v>134</v>
      </c>
    </row>
    <row r="6" spans="1:2">
      <c r="A6" s="7" t="s">
        <v>654</v>
      </c>
      <c r="B6" s="5" t="s">
        <v>135</v>
      </c>
    </row>
    <row r="7" spans="1:2">
      <c r="A7" s="7" t="s">
        <v>655</v>
      </c>
      <c r="B7" s="5" t="s">
        <v>136</v>
      </c>
    </row>
    <row r="8" spans="1:2">
      <c r="A8" s="7" t="s">
        <v>656</v>
      </c>
      <c r="B8" s="5" t="s">
        <v>137</v>
      </c>
    </row>
    <row r="9" spans="1:2">
      <c r="A9" s="7" t="s">
        <v>657</v>
      </c>
      <c r="B9" s="5" t="s">
        <v>138</v>
      </c>
    </row>
    <row r="10" spans="1:2">
      <c r="A10" s="7" t="s">
        <v>658</v>
      </c>
      <c r="B10" s="5" t="s">
        <v>139</v>
      </c>
    </row>
    <row r="11" spans="1:2">
      <c r="A11" s="7" t="s">
        <v>659</v>
      </c>
      <c r="B11" s="5" t="s">
        <v>140</v>
      </c>
    </row>
    <row r="12" spans="1:2">
      <c r="A12" s="7" t="s">
        <v>660</v>
      </c>
      <c r="B12" s="5" t="s">
        <v>141</v>
      </c>
    </row>
    <row r="13" spans="1:2">
      <c r="A13" s="7" t="s">
        <v>661</v>
      </c>
      <c r="B13" s="5" t="s">
        <v>142</v>
      </c>
    </row>
    <row r="14" spans="1:2">
      <c r="A14" s="7" t="s">
        <v>662</v>
      </c>
      <c r="B14" s="5" t="s">
        <v>143</v>
      </c>
    </row>
    <row r="15" spans="1:2">
      <c r="A15" s="7" t="s">
        <v>663</v>
      </c>
      <c r="B15" s="5" t="s">
        <v>144</v>
      </c>
    </row>
    <row r="16" spans="1:2">
      <c r="A16" s="7" t="s">
        <v>664</v>
      </c>
      <c r="B16" s="5" t="s">
        <v>145</v>
      </c>
    </row>
    <row r="17" spans="1:2">
      <c r="A17" s="7" t="s">
        <v>665</v>
      </c>
      <c r="B17" s="5" t="s">
        <v>146</v>
      </c>
    </row>
    <row r="18" spans="1:2">
      <c r="A18" s="7" t="s">
        <v>666</v>
      </c>
      <c r="B18" s="5" t="s">
        <v>147</v>
      </c>
    </row>
    <row r="19" spans="1:2">
      <c r="A19" s="7" t="s">
        <v>667</v>
      </c>
      <c r="B19" s="5" t="s">
        <v>148</v>
      </c>
    </row>
    <row r="20" spans="1:2">
      <c r="A20" s="7" t="s">
        <v>668</v>
      </c>
      <c r="B20" s="8" t="s">
        <v>1177</v>
      </c>
    </row>
    <row r="21" spans="1:2">
      <c r="A21" s="7" t="s">
        <v>669</v>
      </c>
      <c r="B21" s="5" t="s">
        <v>1178</v>
      </c>
    </row>
    <row r="22" spans="1:2">
      <c r="A22" s="7" t="s">
        <v>670</v>
      </c>
      <c r="B22" s="5" t="s">
        <v>149</v>
      </c>
    </row>
    <row r="23" spans="1:2">
      <c r="A23" s="7" t="s">
        <v>671</v>
      </c>
      <c r="B23" s="5" t="s">
        <v>150</v>
      </c>
    </row>
    <row r="24" spans="1:2">
      <c r="A24" s="7" t="s">
        <v>672</v>
      </c>
      <c r="B24" s="5" t="s">
        <v>151</v>
      </c>
    </row>
    <row r="25" spans="1:2">
      <c r="A25" s="7" t="s">
        <v>673</v>
      </c>
      <c r="B25" s="5" t="s">
        <v>152</v>
      </c>
    </row>
    <row r="26" spans="1:2">
      <c r="A26" s="7" t="s">
        <v>674</v>
      </c>
      <c r="B26" s="5" t="s">
        <v>153</v>
      </c>
    </row>
    <row r="27" spans="1:2">
      <c r="A27" s="7" t="s">
        <v>675</v>
      </c>
      <c r="B27" s="5" t="s">
        <v>154</v>
      </c>
    </row>
    <row r="28" spans="1:2">
      <c r="A28" s="7" t="s">
        <v>676</v>
      </c>
      <c r="B28" s="5" t="s">
        <v>155</v>
      </c>
    </row>
    <row r="29" spans="1:2">
      <c r="A29" s="7" t="s">
        <v>677</v>
      </c>
      <c r="B29" s="5" t="s">
        <v>156</v>
      </c>
    </row>
    <row r="30" spans="1:2">
      <c r="A30" s="7" t="s">
        <v>678</v>
      </c>
      <c r="B30" s="5" t="s">
        <v>157</v>
      </c>
    </row>
    <row r="31" spans="1:2">
      <c r="A31" s="7" t="s">
        <v>679</v>
      </c>
      <c r="B31" s="5" t="s">
        <v>158</v>
      </c>
    </row>
    <row r="32" spans="1:2">
      <c r="A32" s="7" t="s">
        <v>680</v>
      </c>
      <c r="B32" s="5" t="s">
        <v>159</v>
      </c>
    </row>
    <row r="33" spans="1:2">
      <c r="A33" s="7" t="s">
        <v>681</v>
      </c>
      <c r="B33" s="5" t="s">
        <v>160</v>
      </c>
    </row>
    <row r="34" spans="1:2">
      <c r="A34" s="7" t="s">
        <v>682</v>
      </c>
      <c r="B34" s="5" t="s">
        <v>161</v>
      </c>
    </row>
    <row r="35" spans="1:2">
      <c r="A35" s="7" t="s">
        <v>683</v>
      </c>
      <c r="B35" s="5" t="s">
        <v>162</v>
      </c>
    </row>
    <row r="36" spans="1:2">
      <c r="A36" s="7" t="s">
        <v>684</v>
      </c>
      <c r="B36" s="5" t="s">
        <v>163</v>
      </c>
    </row>
    <row r="37" spans="1:2">
      <c r="A37" s="7" t="s">
        <v>685</v>
      </c>
      <c r="B37" s="5" t="s">
        <v>164</v>
      </c>
    </row>
    <row r="38" spans="1:2">
      <c r="A38" s="7" t="s">
        <v>686</v>
      </c>
      <c r="B38" s="5" t="s">
        <v>165</v>
      </c>
    </row>
    <row r="39" spans="1:2">
      <c r="A39" s="7" t="s">
        <v>687</v>
      </c>
      <c r="B39" s="5" t="s">
        <v>166</v>
      </c>
    </row>
    <row r="40" spans="1:2">
      <c r="A40" s="7" t="s">
        <v>688</v>
      </c>
      <c r="B40" s="5" t="s">
        <v>167</v>
      </c>
    </row>
    <row r="41" spans="1:2">
      <c r="A41" s="7" t="s">
        <v>689</v>
      </c>
      <c r="B41" s="5" t="s">
        <v>1179</v>
      </c>
    </row>
    <row r="42" spans="1:2">
      <c r="A42" s="7" t="s">
        <v>690</v>
      </c>
      <c r="B42" s="5" t="s">
        <v>1180</v>
      </c>
    </row>
    <row r="43" spans="1:2">
      <c r="A43" s="7" t="s">
        <v>691</v>
      </c>
      <c r="B43" s="5" t="s">
        <v>168</v>
      </c>
    </row>
    <row r="44" spans="1:2">
      <c r="A44" s="7" t="s">
        <v>692</v>
      </c>
      <c r="B44" s="5" t="s">
        <v>169</v>
      </c>
    </row>
    <row r="45" spans="1:2">
      <c r="A45" s="7" t="s">
        <v>693</v>
      </c>
      <c r="B45" s="5" t="s">
        <v>170</v>
      </c>
    </row>
    <row r="46" spans="1:2">
      <c r="A46" s="7" t="s">
        <v>694</v>
      </c>
      <c r="B46" s="5" t="s">
        <v>171</v>
      </c>
    </row>
    <row r="47" spans="1:2">
      <c r="A47" s="7" t="s">
        <v>695</v>
      </c>
      <c r="B47" s="5" t="s">
        <v>172</v>
      </c>
    </row>
    <row r="48" spans="1:2">
      <c r="A48" s="7" t="s">
        <v>696</v>
      </c>
      <c r="B48" s="5" t="s">
        <v>173</v>
      </c>
    </row>
    <row r="49" spans="1:2">
      <c r="A49" s="7" t="s">
        <v>697</v>
      </c>
      <c r="B49" s="5" t="s">
        <v>174</v>
      </c>
    </row>
    <row r="50" spans="1:2">
      <c r="A50" s="7" t="s">
        <v>698</v>
      </c>
      <c r="B50" s="5" t="s">
        <v>175</v>
      </c>
    </row>
    <row r="51" spans="1:2">
      <c r="A51" s="7" t="s">
        <v>699</v>
      </c>
      <c r="B51" s="5" t="s">
        <v>176</v>
      </c>
    </row>
    <row r="52" spans="1:2">
      <c r="A52" s="7" t="s">
        <v>700</v>
      </c>
      <c r="B52" s="5" t="s">
        <v>177</v>
      </c>
    </row>
    <row r="53" spans="1:2">
      <c r="A53" s="7" t="s">
        <v>701</v>
      </c>
      <c r="B53" s="5" t="s">
        <v>178</v>
      </c>
    </row>
    <row r="54" spans="1:2">
      <c r="A54" s="7" t="s">
        <v>702</v>
      </c>
      <c r="B54" s="5" t="s">
        <v>179</v>
      </c>
    </row>
    <row r="55" spans="1:2">
      <c r="A55" s="7" t="s">
        <v>88</v>
      </c>
      <c r="B55" s="5" t="s">
        <v>180</v>
      </c>
    </row>
    <row r="56" spans="1:2">
      <c r="A56" s="7" t="s">
        <v>703</v>
      </c>
      <c r="B56" s="5" t="s">
        <v>181</v>
      </c>
    </row>
    <row r="57" spans="1:2">
      <c r="A57" s="7" t="s">
        <v>704</v>
      </c>
      <c r="B57" s="5" t="s">
        <v>182</v>
      </c>
    </row>
    <row r="58" spans="1:2">
      <c r="A58" s="7" t="s">
        <v>705</v>
      </c>
      <c r="B58" s="5" t="s">
        <v>183</v>
      </c>
    </row>
    <row r="59" spans="1:2">
      <c r="A59" s="7" t="s">
        <v>706</v>
      </c>
      <c r="B59" s="5" t="s">
        <v>184</v>
      </c>
    </row>
    <row r="60" spans="1:2">
      <c r="A60" s="7" t="s">
        <v>707</v>
      </c>
      <c r="B60" s="5" t="s">
        <v>185</v>
      </c>
    </row>
    <row r="61" spans="1:2">
      <c r="A61" s="7" t="s">
        <v>708</v>
      </c>
      <c r="B61" s="5" t="s">
        <v>186</v>
      </c>
    </row>
    <row r="62" spans="1:2">
      <c r="A62" s="7" t="s">
        <v>709</v>
      </c>
      <c r="B62" s="5" t="s">
        <v>187</v>
      </c>
    </row>
    <row r="63" spans="1:2">
      <c r="A63" s="7" t="s">
        <v>710</v>
      </c>
      <c r="B63" s="5" t="s">
        <v>188</v>
      </c>
    </row>
    <row r="64" spans="1:2">
      <c r="A64" s="7" t="s">
        <v>711</v>
      </c>
      <c r="B64" s="5" t="s">
        <v>189</v>
      </c>
    </row>
    <row r="65" spans="1:2">
      <c r="A65" s="7" t="s">
        <v>712</v>
      </c>
      <c r="B65" s="5" t="s">
        <v>190</v>
      </c>
    </row>
    <row r="66" spans="1:2">
      <c r="A66" s="7" t="s">
        <v>713</v>
      </c>
      <c r="B66" s="5" t="s">
        <v>191</v>
      </c>
    </row>
    <row r="67" spans="1:2">
      <c r="A67" s="7" t="s">
        <v>714</v>
      </c>
      <c r="B67" s="5" t="s">
        <v>192</v>
      </c>
    </row>
    <row r="68" spans="1:2">
      <c r="A68" s="7" t="s">
        <v>715</v>
      </c>
      <c r="B68" s="5" t="s">
        <v>193</v>
      </c>
    </row>
    <row r="69" spans="1:2">
      <c r="A69" s="7" t="s">
        <v>716</v>
      </c>
      <c r="B69" s="5" t="s">
        <v>194</v>
      </c>
    </row>
    <row r="70" spans="1:2">
      <c r="A70" s="7" t="s">
        <v>717</v>
      </c>
      <c r="B70" s="5" t="s">
        <v>195</v>
      </c>
    </row>
    <row r="71" spans="1:2">
      <c r="A71" s="7" t="s">
        <v>718</v>
      </c>
      <c r="B71" s="5" t="s">
        <v>196</v>
      </c>
    </row>
    <row r="72" spans="1:2">
      <c r="A72" s="7" t="s">
        <v>719</v>
      </c>
      <c r="B72" s="5" t="s">
        <v>197</v>
      </c>
    </row>
    <row r="73" spans="1:2">
      <c r="A73" s="7" t="s">
        <v>720</v>
      </c>
      <c r="B73" s="5" t="s">
        <v>198</v>
      </c>
    </row>
    <row r="74" spans="1:2">
      <c r="A74" s="7" t="s">
        <v>721</v>
      </c>
      <c r="B74" s="5" t="s">
        <v>199</v>
      </c>
    </row>
    <row r="75" spans="1:2">
      <c r="A75" s="7" t="s">
        <v>722</v>
      </c>
      <c r="B75" s="5" t="s">
        <v>200</v>
      </c>
    </row>
    <row r="76" spans="1:2">
      <c r="A76" s="7" t="s">
        <v>723</v>
      </c>
      <c r="B76" s="5" t="s">
        <v>201</v>
      </c>
    </row>
    <row r="77" spans="1:2">
      <c r="A77" s="7" t="s">
        <v>724</v>
      </c>
      <c r="B77" s="5" t="s">
        <v>202</v>
      </c>
    </row>
    <row r="78" spans="1:2">
      <c r="A78" s="7" t="s">
        <v>725</v>
      </c>
      <c r="B78" s="5" t="s">
        <v>203</v>
      </c>
    </row>
    <row r="79" spans="1:2">
      <c r="A79" s="7" t="s">
        <v>726</v>
      </c>
      <c r="B79" s="5" t="s">
        <v>204</v>
      </c>
    </row>
    <row r="80" spans="1:2">
      <c r="A80" s="7" t="s">
        <v>727</v>
      </c>
      <c r="B80" s="5" t="s">
        <v>205</v>
      </c>
    </row>
    <row r="81" spans="1:2">
      <c r="A81" s="7" t="s">
        <v>728</v>
      </c>
      <c r="B81" s="5" t="s">
        <v>206</v>
      </c>
    </row>
    <row r="82" spans="1:2">
      <c r="A82" s="7" t="s">
        <v>729</v>
      </c>
      <c r="B82" s="5" t="s">
        <v>207</v>
      </c>
    </row>
    <row r="83" spans="1:2">
      <c r="A83" s="7" t="s">
        <v>730</v>
      </c>
      <c r="B83" s="5" t="s">
        <v>208</v>
      </c>
    </row>
    <row r="84" spans="1:2">
      <c r="A84" s="7" t="s">
        <v>731</v>
      </c>
      <c r="B84" s="5" t="s">
        <v>209</v>
      </c>
    </row>
    <row r="85" spans="1:2">
      <c r="A85" s="7" t="s">
        <v>732</v>
      </c>
      <c r="B85" s="5" t="s">
        <v>210</v>
      </c>
    </row>
    <row r="86" spans="1:2">
      <c r="A86" s="7" t="s">
        <v>733</v>
      </c>
      <c r="B86" s="5" t="s">
        <v>211</v>
      </c>
    </row>
    <row r="87" spans="1:2">
      <c r="A87" s="7" t="s">
        <v>734</v>
      </c>
      <c r="B87" s="5" t="s">
        <v>212</v>
      </c>
    </row>
    <row r="88" spans="1:2">
      <c r="A88" s="7" t="s">
        <v>735</v>
      </c>
      <c r="B88" s="5" t="s">
        <v>213</v>
      </c>
    </row>
    <row r="89" spans="1:2">
      <c r="A89" s="7" t="s">
        <v>736</v>
      </c>
      <c r="B89" s="5" t="s">
        <v>214</v>
      </c>
    </row>
    <row r="90" spans="1:2">
      <c r="A90" s="7" t="s">
        <v>737</v>
      </c>
      <c r="B90" s="5" t="s">
        <v>215</v>
      </c>
    </row>
    <row r="91" spans="1:2">
      <c r="A91" s="7" t="s">
        <v>738</v>
      </c>
      <c r="B91" s="5" t="s">
        <v>216</v>
      </c>
    </row>
    <row r="92" spans="1:2">
      <c r="A92" s="7" t="s">
        <v>739</v>
      </c>
      <c r="B92" s="5" t="s">
        <v>217</v>
      </c>
    </row>
    <row r="93" spans="1:2">
      <c r="A93" s="7" t="s">
        <v>740</v>
      </c>
      <c r="B93" s="5" t="s">
        <v>218</v>
      </c>
    </row>
    <row r="94" spans="1:2">
      <c r="A94" s="7" t="s">
        <v>741</v>
      </c>
      <c r="B94" s="5" t="s">
        <v>219</v>
      </c>
    </row>
    <row r="95" spans="1:2">
      <c r="A95" s="7" t="s">
        <v>742</v>
      </c>
      <c r="B95" s="5" t="s">
        <v>220</v>
      </c>
    </row>
    <row r="96" spans="1:2">
      <c r="A96" s="7" t="s">
        <v>743</v>
      </c>
      <c r="B96" s="5" t="s">
        <v>221</v>
      </c>
    </row>
    <row r="97" spans="1:2">
      <c r="A97" s="7" t="s">
        <v>744</v>
      </c>
      <c r="B97" s="5" t="s">
        <v>222</v>
      </c>
    </row>
    <row r="98" spans="1:2">
      <c r="A98" s="7" t="s">
        <v>745</v>
      </c>
      <c r="B98" s="5" t="s">
        <v>223</v>
      </c>
    </row>
    <row r="99" spans="1:2">
      <c r="A99" s="7" t="s">
        <v>746</v>
      </c>
      <c r="B99" s="5" t="s">
        <v>224</v>
      </c>
    </row>
    <row r="100" spans="1:2">
      <c r="A100" s="7" t="s">
        <v>747</v>
      </c>
      <c r="B100" s="5" t="s">
        <v>225</v>
      </c>
    </row>
    <row r="101" spans="1:2">
      <c r="A101" s="7" t="s">
        <v>748</v>
      </c>
      <c r="B101" s="5" t="s">
        <v>226</v>
      </c>
    </row>
    <row r="102" spans="1:2">
      <c r="A102" s="7" t="s">
        <v>749</v>
      </c>
      <c r="B102" s="5" t="s">
        <v>227</v>
      </c>
    </row>
    <row r="103" spans="1:2">
      <c r="A103" s="7" t="s">
        <v>750</v>
      </c>
      <c r="B103" s="5" t="s">
        <v>228</v>
      </c>
    </row>
    <row r="104" spans="1:2">
      <c r="A104" s="7" t="s">
        <v>751</v>
      </c>
      <c r="B104" s="5" t="s">
        <v>229</v>
      </c>
    </row>
    <row r="105" spans="1:2">
      <c r="A105" s="7" t="s">
        <v>752</v>
      </c>
      <c r="B105" s="5" t="s">
        <v>230</v>
      </c>
    </row>
    <row r="106" spans="1:2">
      <c r="A106" s="7" t="s">
        <v>96</v>
      </c>
      <c r="B106" s="5" t="s">
        <v>231</v>
      </c>
    </row>
    <row r="107" spans="1:2">
      <c r="A107" s="7" t="s">
        <v>753</v>
      </c>
      <c r="B107" s="5" t="s">
        <v>232</v>
      </c>
    </row>
    <row r="108" spans="1:2">
      <c r="A108" s="7" t="s">
        <v>754</v>
      </c>
      <c r="B108" s="5" t="s">
        <v>233</v>
      </c>
    </row>
    <row r="109" spans="1:2">
      <c r="A109" s="7" t="s">
        <v>755</v>
      </c>
      <c r="B109" s="5" t="s">
        <v>234</v>
      </c>
    </row>
    <row r="110" spans="1:2">
      <c r="A110" s="7" t="s">
        <v>756</v>
      </c>
      <c r="B110" s="5" t="s">
        <v>235</v>
      </c>
    </row>
    <row r="111" spans="1:2">
      <c r="A111" s="7" t="s">
        <v>757</v>
      </c>
      <c r="B111" s="5" t="s">
        <v>236</v>
      </c>
    </row>
    <row r="112" spans="1:2">
      <c r="A112" s="7" t="s">
        <v>758</v>
      </c>
      <c r="B112" s="5" t="s">
        <v>237</v>
      </c>
    </row>
    <row r="113" spans="1:2">
      <c r="A113" s="7" t="s">
        <v>759</v>
      </c>
      <c r="B113" s="5" t="s">
        <v>238</v>
      </c>
    </row>
    <row r="114" spans="1:2">
      <c r="A114" s="7" t="s">
        <v>760</v>
      </c>
      <c r="B114" s="5" t="s">
        <v>239</v>
      </c>
    </row>
    <row r="115" spans="1:2">
      <c r="A115" s="7" t="s">
        <v>761</v>
      </c>
      <c r="B115" s="5" t="s">
        <v>240</v>
      </c>
    </row>
    <row r="116" spans="1:2">
      <c r="A116" s="7" t="s">
        <v>762</v>
      </c>
      <c r="B116" s="5" t="s">
        <v>241</v>
      </c>
    </row>
    <row r="117" spans="1:2">
      <c r="A117" s="7" t="s">
        <v>763</v>
      </c>
      <c r="B117" s="5" t="s">
        <v>242</v>
      </c>
    </row>
    <row r="118" spans="1:2">
      <c r="A118" s="7" t="s">
        <v>764</v>
      </c>
      <c r="B118" s="5" t="s">
        <v>243</v>
      </c>
    </row>
    <row r="119" spans="1:2">
      <c r="A119" s="7" t="s">
        <v>765</v>
      </c>
      <c r="B119" s="5" t="s">
        <v>244</v>
      </c>
    </row>
    <row r="120" spans="1:2">
      <c r="A120" s="7" t="s">
        <v>766</v>
      </c>
      <c r="B120" s="5" t="s">
        <v>245</v>
      </c>
    </row>
    <row r="121" spans="1:2">
      <c r="A121" s="7" t="s">
        <v>767</v>
      </c>
      <c r="B121" s="5" t="s">
        <v>246</v>
      </c>
    </row>
    <row r="122" spans="1:2">
      <c r="A122" s="7" t="s">
        <v>768</v>
      </c>
      <c r="B122" s="5" t="s">
        <v>247</v>
      </c>
    </row>
    <row r="123" spans="1:2">
      <c r="A123" s="7" t="s">
        <v>769</v>
      </c>
      <c r="B123" s="5" t="s">
        <v>248</v>
      </c>
    </row>
    <row r="124" spans="1:2">
      <c r="A124" s="7" t="s">
        <v>770</v>
      </c>
      <c r="B124" s="5" t="s">
        <v>249</v>
      </c>
    </row>
    <row r="125" spans="1:2">
      <c r="A125" s="7" t="s">
        <v>771</v>
      </c>
      <c r="B125" s="5" t="s">
        <v>250</v>
      </c>
    </row>
    <row r="126" spans="1:2">
      <c r="A126" s="7" t="s">
        <v>772</v>
      </c>
      <c r="B126" s="5" t="s">
        <v>251</v>
      </c>
    </row>
    <row r="127" spans="1:2">
      <c r="A127" s="7" t="s">
        <v>773</v>
      </c>
      <c r="B127" s="5" t="s">
        <v>252</v>
      </c>
    </row>
    <row r="128" spans="1:2">
      <c r="A128" s="7" t="s">
        <v>774</v>
      </c>
      <c r="B128" s="5" t="s">
        <v>253</v>
      </c>
    </row>
    <row r="129" spans="1:2">
      <c r="A129" s="7" t="s">
        <v>775</v>
      </c>
      <c r="B129" s="5" t="s">
        <v>254</v>
      </c>
    </row>
    <row r="130" spans="1:2">
      <c r="A130" s="7" t="s">
        <v>776</v>
      </c>
      <c r="B130" s="5" t="s">
        <v>255</v>
      </c>
    </row>
    <row r="131" spans="1:2">
      <c r="A131" s="7" t="s">
        <v>777</v>
      </c>
      <c r="B131" s="5" t="s">
        <v>256</v>
      </c>
    </row>
    <row r="132" spans="1:2">
      <c r="A132" s="7" t="s">
        <v>778</v>
      </c>
      <c r="B132" s="5" t="s">
        <v>257</v>
      </c>
    </row>
    <row r="133" spans="1:2">
      <c r="A133" s="7" t="s">
        <v>779</v>
      </c>
      <c r="B133" s="5" t="s">
        <v>258</v>
      </c>
    </row>
    <row r="134" spans="1:2">
      <c r="A134" s="7" t="s">
        <v>780</v>
      </c>
      <c r="B134" s="5" t="s">
        <v>259</v>
      </c>
    </row>
    <row r="135" spans="1:2">
      <c r="A135" s="7" t="s">
        <v>781</v>
      </c>
      <c r="B135" s="5" t="s">
        <v>260</v>
      </c>
    </row>
    <row r="136" spans="1:2">
      <c r="A136" s="7" t="s">
        <v>782</v>
      </c>
      <c r="B136" s="5" t="s">
        <v>304</v>
      </c>
    </row>
    <row r="137" spans="1:2">
      <c r="A137" s="7" t="s">
        <v>783</v>
      </c>
      <c r="B137" s="5" t="s">
        <v>305</v>
      </c>
    </row>
    <row r="138" spans="1:2">
      <c r="A138" s="7" t="s">
        <v>784</v>
      </c>
      <c r="B138" s="5" t="s">
        <v>261</v>
      </c>
    </row>
    <row r="139" spans="1:2">
      <c r="A139" s="7" t="s">
        <v>785</v>
      </c>
      <c r="B139" s="5" t="s">
        <v>262</v>
      </c>
    </row>
    <row r="140" spans="1:2">
      <c r="A140" s="7" t="s">
        <v>786</v>
      </c>
      <c r="B140" s="5" t="s">
        <v>263</v>
      </c>
    </row>
    <row r="141" spans="1:2">
      <c r="A141" s="7" t="s">
        <v>787</v>
      </c>
      <c r="B141" s="5" t="s">
        <v>264</v>
      </c>
    </row>
    <row r="142" spans="1:2">
      <c r="A142" s="7" t="s">
        <v>788</v>
      </c>
      <c r="B142" s="5" t="s">
        <v>265</v>
      </c>
    </row>
    <row r="143" spans="1:2">
      <c r="A143" s="7" t="s">
        <v>789</v>
      </c>
      <c r="B143" s="5" t="s">
        <v>266</v>
      </c>
    </row>
    <row r="144" spans="1:2">
      <c r="A144" s="7" t="s">
        <v>790</v>
      </c>
      <c r="B144" s="5" t="s">
        <v>267</v>
      </c>
    </row>
    <row r="145" spans="1:2">
      <c r="A145" s="7" t="s">
        <v>791</v>
      </c>
      <c r="B145" s="5" t="s">
        <v>268</v>
      </c>
    </row>
    <row r="146" spans="1:2">
      <c r="A146" s="7" t="s">
        <v>792</v>
      </c>
      <c r="B146" s="5" t="s">
        <v>269</v>
      </c>
    </row>
    <row r="147" spans="1:2">
      <c r="A147" s="7" t="s">
        <v>793</v>
      </c>
      <c r="B147" s="5" t="s">
        <v>270</v>
      </c>
    </row>
    <row r="148" spans="1:2">
      <c r="A148" s="7" t="s">
        <v>794</v>
      </c>
      <c r="B148" s="5" t="s">
        <v>271</v>
      </c>
    </row>
    <row r="149" spans="1:2">
      <c r="A149" s="7" t="s">
        <v>795</v>
      </c>
      <c r="B149" s="5" t="s">
        <v>272</v>
      </c>
    </row>
    <row r="150" spans="1:2">
      <c r="A150" s="7" t="s">
        <v>796</v>
      </c>
      <c r="B150" s="5" t="s">
        <v>273</v>
      </c>
    </row>
    <row r="151" spans="1:2">
      <c r="A151" s="7" t="s">
        <v>797</v>
      </c>
      <c r="B151" s="5" t="s">
        <v>274</v>
      </c>
    </row>
    <row r="152" spans="1:2">
      <c r="A152" s="7" t="s">
        <v>798</v>
      </c>
      <c r="B152" s="5" t="s">
        <v>275</v>
      </c>
    </row>
    <row r="153" spans="1:2">
      <c r="A153" s="7" t="s">
        <v>799</v>
      </c>
      <c r="B153" s="5" t="s">
        <v>276</v>
      </c>
    </row>
    <row r="154" spans="1:2">
      <c r="A154" s="7" t="s">
        <v>800</v>
      </c>
      <c r="B154" s="5" t="s">
        <v>277</v>
      </c>
    </row>
    <row r="155" spans="1:2">
      <c r="A155" s="7" t="s">
        <v>801</v>
      </c>
      <c r="B155" s="5" t="s">
        <v>278</v>
      </c>
    </row>
    <row r="156" spans="1:2">
      <c r="A156" s="7" t="s">
        <v>802</v>
      </c>
      <c r="B156" s="5" t="s">
        <v>279</v>
      </c>
    </row>
    <row r="157" spans="1:2">
      <c r="A157" s="7" t="s">
        <v>803</v>
      </c>
      <c r="B157" s="5" t="s">
        <v>280</v>
      </c>
    </row>
    <row r="158" spans="1:2">
      <c r="A158" s="7" t="s">
        <v>804</v>
      </c>
      <c r="B158" s="5" t="s">
        <v>281</v>
      </c>
    </row>
    <row r="159" spans="1:2">
      <c r="A159" s="7" t="s">
        <v>805</v>
      </c>
      <c r="B159" s="5" t="s">
        <v>282</v>
      </c>
    </row>
    <row r="160" spans="1:2">
      <c r="A160" s="7" t="s">
        <v>806</v>
      </c>
      <c r="B160" s="5" t="s">
        <v>283</v>
      </c>
    </row>
    <row r="161" spans="1:2">
      <c r="A161" s="7" t="s">
        <v>807</v>
      </c>
      <c r="B161" s="5" t="s">
        <v>284</v>
      </c>
    </row>
    <row r="162" spans="1:2">
      <c r="A162" s="7" t="s">
        <v>808</v>
      </c>
      <c r="B162" s="5" t="s">
        <v>285</v>
      </c>
    </row>
    <row r="163" spans="1:2">
      <c r="A163" s="7" t="s">
        <v>809</v>
      </c>
      <c r="B163" s="5" t="s">
        <v>286</v>
      </c>
    </row>
    <row r="164" spans="1:2">
      <c r="A164" s="7" t="s">
        <v>810</v>
      </c>
      <c r="B164" s="5" t="s">
        <v>287</v>
      </c>
    </row>
    <row r="165" spans="1:2">
      <c r="A165" s="7" t="s">
        <v>811</v>
      </c>
      <c r="B165" s="5" t="s">
        <v>288</v>
      </c>
    </row>
    <row r="166" spans="1:2">
      <c r="A166" s="7" t="s">
        <v>812</v>
      </c>
      <c r="B166" s="5" t="s">
        <v>289</v>
      </c>
    </row>
    <row r="167" spans="1:2">
      <c r="A167" s="7" t="s">
        <v>813</v>
      </c>
      <c r="B167" s="5" t="s">
        <v>290</v>
      </c>
    </row>
    <row r="168" spans="1:2">
      <c r="A168" s="7" t="s">
        <v>814</v>
      </c>
      <c r="B168" s="5" t="s">
        <v>291</v>
      </c>
    </row>
    <row r="169" spans="1:2">
      <c r="A169" s="7" t="s">
        <v>815</v>
      </c>
      <c r="B169" s="5" t="s">
        <v>292</v>
      </c>
    </row>
    <row r="170" spans="1:2">
      <c r="A170" s="7" t="s">
        <v>816</v>
      </c>
      <c r="B170" s="5" t="s">
        <v>293</v>
      </c>
    </row>
    <row r="171" spans="1:2">
      <c r="A171" s="7" t="s">
        <v>817</v>
      </c>
      <c r="B171" s="5" t="s">
        <v>294</v>
      </c>
    </row>
    <row r="172" spans="1:2">
      <c r="A172" s="7" t="s">
        <v>818</v>
      </c>
      <c r="B172" s="5" t="s">
        <v>295</v>
      </c>
    </row>
    <row r="173" spans="1:2">
      <c r="A173" s="7" t="s">
        <v>819</v>
      </c>
      <c r="B173" s="5" t="s">
        <v>147</v>
      </c>
    </row>
    <row r="174" spans="1:2">
      <c r="A174" s="7" t="s">
        <v>820</v>
      </c>
      <c r="B174" s="5" t="s">
        <v>296</v>
      </c>
    </row>
    <row r="175" spans="1:2">
      <c r="A175" s="7" t="s">
        <v>821</v>
      </c>
      <c r="B175" s="5" t="s">
        <v>297</v>
      </c>
    </row>
    <row r="176" spans="1:2">
      <c r="A176" s="7" t="s">
        <v>822</v>
      </c>
      <c r="B176" s="5" t="s">
        <v>298</v>
      </c>
    </row>
    <row r="177" spans="1:2">
      <c r="A177" s="7" t="s">
        <v>823</v>
      </c>
      <c r="B177" s="5" t="s">
        <v>299</v>
      </c>
    </row>
    <row r="178" spans="1:2">
      <c r="A178" s="7" t="s">
        <v>824</v>
      </c>
      <c r="B178" s="5" t="s">
        <v>300</v>
      </c>
    </row>
    <row r="179" spans="1:2">
      <c r="A179" s="7" t="s">
        <v>825</v>
      </c>
      <c r="B179" s="5" t="s">
        <v>301</v>
      </c>
    </row>
    <row r="180" spans="1:2">
      <c r="A180" s="7" t="s">
        <v>826</v>
      </c>
      <c r="B180" s="5" t="s">
        <v>302</v>
      </c>
    </row>
    <row r="181" spans="1:2">
      <c r="A181" s="7" t="s">
        <v>827</v>
      </c>
      <c r="B181" s="5" t="s">
        <v>303</v>
      </c>
    </row>
    <row r="182" spans="1:2">
      <c r="A182" s="7" t="s">
        <v>828</v>
      </c>
      <c r="B182" s="5" t="s">
        <v>306</v>
      </c>
    </row>
    <row r="183" spans="1:2">
      <c r="A183" s="7" t="s">
        <v>829</v>
      </c>
      <c r="B183" s="5" t="s">
        <v>148</v>
      </c>
    </row>
    <row r="184" spans="1:2">
      <c r="A184" s="7" t="s">
        <v>830</v>
      </c>
      <c r="B184" s="5" t="s">
        <v>307</v>
      </c>
    </row>
    <row r="185" spans="1:2">
      <c r="A185" s="7" t="s">
        <v>831</v>
      </c>
      <c r="B185" s="5" t="s">
        <v>308</v>
      </c>
    </row>
    <row r="186" spans="1:2">
      <c r="A186" s="7" t="s">
        <v>832</v>
      </c>
      <c r="B186" s="5" t="s">
        <v>309</v>
      </c>
    </row>
    <row r="187" spans="1:2">
      <c r="A187" s="7" t="s">
        <v>833</v>
      </c>
      <c r="B187" s="5" t="s">
        <v>310</v>
      </c>
    </row>
    <row r="188" spans="1:2">
      <c r="A188" s="7" t="s">
        <v>834</v>
      </c>
      <c r="B188" s="5" t="s">
        <v>311</v>
      </c>
    </row>
    <row r="189" spans="1:2">
      <c r="A189" s="7" t="s">
        <v>835</v>
      </c>
      <c r="B189" s="5" t="s">
        <v>312</v>
      </c>
    </row>
    <row r="190" spans="1:2">
      <c r="A190" s="7" t="s">
        <v>836</v>
      </c>
      <c r="B190" s="5" t="s">
        <v>313</v>
      </c>
    </row>
    <row r="191" spans="1:2">
      <c r="A191" s="7" t="s">
        <v>837</v>
      </c>
      <c r="B191" s="5" t="s">
        <v>314</v>
      </c>
    </row>
    <row r="192" spans="1:2">
      <c r="A192" s="7" t="s">
        <v>838</v>
      </c>
      <c r="B192" s="5" t="s">
        <v>315</v>
      </c>
    </row>
    <row r="193" spans="1:2">
      <c r="A193" s="7" t="s">
        <v>839</v>
      </c>
      <c r="B193" s="5" t="s">
        <v>316</v>
      </c>
    </row>
    <row r="194" spans="1:2">
      <c r="A194" s="7" t="s">
        <v>840</v>
      </c>
      <c r="B194" s="5" t="s">
        <v>317</v>
      </c>
    </row>
    <row r="195" spans="1:2">
      <c r="A195" s="7" t="s">
        <v>841</v>
      </c>
      <c r="B195" s="5" t="s">
        <v>318</v>
      </c>
    </row>
    <row r="196" spans="1:2">
      <c r="A196" s="7" t="s">
        <v>842</v>
      </c>
      <c r="B196" s="5" t="s">
        <v>319</v>
      </c>
    </row>
    <row r="197" spans="1:2">
      <c r="A197" s="7" t="s">
        <v>843</v>
      </c>
      <c r="B197" s="5" t="s">
        <v>320</v>
      </c>
    </row>
    <row r="198" spans="1:2">
      <c r="A198" s="7" t="s">
        <v>844</v>
      </c>
      <c r="B198" s="5" t="s">
        <v>321</v>
      </c>
    </row>
    <row r="199" spans="1:2">
      <c r="A199" s="7" t="s">
        <v>845</v>
      </c>
      <c r="B199" s="5" t="s">
        <v>322</v>
      </c>
    </row>
    <row r="200" spans="1:2">
      <c r="A200" s="7" t="s">
        <v>846</v>
      </c>
      <c r="B200" s="5" t="s">
        <v>323</v>
      </c>
    </row>
    <row r="201" spans="1:2">
      <c r="A201" s="7" t="s">
        <v>847</v>
      </c>
      <c r="B201" s="5" t="s">
        <v>324</v>
      </c>
    </row>
    <row r="202" spans="1:2">
      <c r="A202" s="7" t="s">
        <v>848</v>
      </c>
      <c r="B202" s="5" t="s">
        <v>325</v>
      </c>
    </row>
    <row r="203" spans="1:2">
      <c r="A203" s="7" t="s">
        <v>849</v>
      </c>
      <c r="B203" s="5" t="s">
        <v>326</v>
      </c>
    </row>
    <row r="204" spans="1:2">
      <c r="A204" s="7" t="s">
        <v>850</v>
      </c>
      <c r="B204" s="5" t="s">
        <v>327</v>
      </c>
    </row>
    <row r="205" spans="1:2">
      <c r="A205" s="7" t="s">
        <v>851</v>
      </c>
      <c r="B205" s="5" t="s">
        <v>328</v>
      </c>
    </row>
    <row r="206" spans="1:2">
      <c r="A206" s="7" t="s">
        <v>852</v>
      </c>
      <c r="B206" s="5" t="s">
        <v>329</v>
      </c>
    </row>
    <row r="207" spans="1:2">
      <c r="A207" s="7" t="s">
        <v>853</v>
      </c>
      <c r="B207" s="5" t="s">
        <v>330</v>
      </c>
    </row>
    <row r="208" spans="1:2">
      <c r="A208" s="7" t="s">
        <v>854</v>
      </c>
      <c r="B208" s="5" t="s">
        <v>331</v>
      </c>
    </row>
    <row r="209" spans="1:2">
      <c r="A209" s="7" t="s">
        <v>855</v>
      </c>
      <c r="B209" s="5" t="s">
        <v>332</v>
      </c>
    </row>
    <row r="210" spans="1:2">
      <c r="A210" s="7" t="s">
        <v>856</v>
      </c>
      <c r="B210" s="5" t="s">
        <v>333</v>
      </c>
    </row>
    <row r="211" spans="1:2">
      <c r="A211" s="7" t="s">
        <v>857</v>
      </c>
      <c r="B211" s="5" t="s">
        <v>334</v>
      </c>
    </row>
    <row r="212" spans="1:2">
      <c r="A212" s="7" t="s">
        <v>858</v>
      </c>
      <c r="B212" s="5" t="s">
        <v>335</v>
      </c>
    </row>
    <row r="213" spans="1:2">
      <c r="A213" s="7" t="s">
        <v>859</v>
      </c>
      <c r="B213" s="5" t="s">
        <v>336</v>
      </c>
    </row>
    <row r="214" spans="1:2">
      <c r="A214" s="7" t="s">
        <v>860</v>
      </c>
      <c r="B214" s="5" t="s">
        <v>337</v>
      </c>
    </row>
    <row r="215" spans="1:2">
      <c r="A215" s="7" t="s">
        <v>861</v>
      </c>
      <c r="B215" s="5" t="s">
        <v>338</v>
      </c>
    </row>
    <row r="216" spans="1:2">
      <c r="A216" s="7" t="s">
        <v>862</v>
      </c>
      <c r="B216" s="5" t="s">
        <v>339</v>
      </c>
    </row>
    <row r="217" spans="1:2">
      <c r="A217" s="7" t="s">
        <v>863</v>
      </c>
      <c r="B217" s="5" t="s">
        <v>340</v>
      </c>
    </row>
    <row r="218" spans="1:2">
      <c r="A218" s="7" t="s">
        <v>864</v>
      </c>
      <c r="B218" s="5" t="s">
        <v>341</v>
      </c>
    </row>
    <row r="219" spans="1:2">
      <c r="A219" s="7" t="s">
        <v>865</v>
      </c>
      <c r="B219" s="5" t="s">
        <v>342</v>
      </c>
    </row>
    <row r="220" spans="1:2">
      <c r="A220" s="7" t="s">
        <v>866</v>
      </c>
      <c r="B220" s="5" t="s">
        <v>343</v>
      </c>
    </row>
    <row r="221" spans="1:2">
      <c r="A221" s="7" t="s">
        <v>867</v>
      </c>
      <c r="B221" s="5" t="s">
        <v>344</v>
      </c>
    </row>
    <row r="222" spans="1:2">
      <c r="A222" s="7" t="s">
        <v>868</v>
      </c>
      <c r="B222" s="5" t="s">
        <v>345</v>
      </c>
    </row>
    <row r="223" spans="1:2">
      <c r="A223" s="7" t="s">
        <v>869</v>
      </c>
      <c r="B223" s="5" t="s">
        <v>346</v>
      </c>
    </row>
    <row r="224" spans="1:2">
      <c r="A224" s="7" t="s">
        <v>870</v>
      </c>
      <c r="B224" s="5" t="s">
        <v>347</v>
      </c>
    </row>
    <row r="225" spans="1:2">
      <c r="A225" s="7" t="s">
        <v>871</v>
      </c>
      <c r="B225" s="5" t="s">
        <v>348</v>
      </c>
    </row>
    <row r="226" spans="1:2">
      <c r="A226" s="7" t="s">
        <v>872</v>
      </c>
      <c r="B226" s="5" t="s">
        <v>349</v>
      </c>
    </row>
    <row r="227" spans="1:2">
      <c r="A227" s="7" t="s">
        <v>873</v>
      </c>
      <c r="B227" s="5" t="s">
        <v>350</v>
      </c>
    </row>
    <row r="228" spans="1:2">
      <c r="A228" s="7" t="s">
        <v>874</v>
      </c>
      <c r="B228" s="5" t="s">
        <v>351</v>
      </c>
    </row>
    <row r="229" spans="1:2">
      <c r="A229" s="7" t="s">
        <v>875</v>
      </c>
      <c r="B229" s="5" t="s">
        <v>352</v>
      </c>
    </row>
    <row r="230" spans="1:2">
      <c r="A230" s="7" t="s">
        <v>876</v>
      </c>
      <c r="B230" s="5" t="s">
        <v>353</v>
      </c>
    </row>
    <row r="231" spans="1:2">
      <c r="A231" s="7" t="s">
        <v>877</v>
      </c>
      <c r="B231" s="5" t="s">
        <v>354</v>
      </c>
    </row>
    <row r="232" spans="1:2">
      <c r="A232" s="7" t="s">
        <v>878</v>
      </c>
      <c r="B232" s="5" t="s">
        <v>355</v>
      </c>
    </row>
    <row r="233" spans="1:2">
      <c r="A233" s="7" t="s">
        <v>879</v>
      </c>
      <c r="B233" s="5" t="s">
        <v>356</v>
      </c>
    </row>
    <row r="234" spans="1:2">
      <c r="A234" s="7" t="s">
        <v>880</v>
      </c>
      <c r="B234" s="5" t="s">
        <v>357</v>
      </c>
    </row>
    <row r="235" spans="1:2">
      <c r="A235" s="7" t="s">
        <v>881</v>
      </c>
      <c r="B235" s="5" t="s">
        <v>358</v>
      </c>
    </row>
    <row r="236" spans="1:2">
      <c r="A236" s="7" t="s">
        <v>882</v>
      </c>
      <c r="B236" s="5" t="s">
        <v>359</v>
      </c>
    </row>
    <row r="237" spans="1:2">
      <c r="A237" s="7" t="s">
        <v>883</v>
      </c>
      <c r="B237" s="5" t="s">
        <v>360</v>
      </c>
    </row>
    <row r="238" spans="1:2">
      <c r="A238" s="7" t="s">
        <v>884</v>
      </c>
      <c r="B238" s="5" t="s">
        <v>361</v>
      </c>
    </row>
    <row r="239" spans="1:2">
      <c r="A239" s="7" t="s">
        <v>885</v>
      </c>
      <c r="B239" s="5" t="s">
        <v>362</v>
      </c>
    </row>
    <row r="240" spans="1:2">
      <c r="A240" s="7" t="s">
        <v>886</v>
      </c>
      <c r="B240" s="5" t="s">
        <v>363</v>
      </c>
    </row>
    <row r="241" spans="1:2">
      <c r="A241" s="7" t="s">
        <v>887</v>
      </c>
      <c r="B241" s="5" t="s">
        <v>364</v>
      </c>
    </row>
    <row r="242" spans="1:2">
      <c r="A242" s="7" t="s">
        <v>888</v>
      </c>
      <c r="B242" s="5" t="s">
        <v>365</v>
      </c>
    </row>
    <row r="243" spans="1:2">
      <c r="A243" s="7" t="s">
        <v>889</v>
      </c>
      <c r="B243" s="5" t="s">
        <v>366</v>
      </c>
    </row>
    <row r="244" spans="1:2">
      <c r="A244" s="7" t="s">
        <v>890</v>
      </c>
      <c r="B244" s="5" t="s">
        <v>367</v>
      </c>
    </row>
    <row r="245" spans="1:2">
      <c r="A245" s="7" t="s">
        <v>891</v>
      </c>
      <c r="B245" s="5" t="s">
        <v>368</v>
      </c>
    </row>
    <row r="246" spans="1:2">
      <c r="A246" s="7" t="s">
        <v>892</v>
      </c>
      <c r="B246" s="5" t="s">
        <v>369</v>
      </c>
    </row>
    <row r="247" spans="1:2">
      <c r="A247" s="7" t="s">
        <v>893</v>
      </c>
      <c r="B247" s="5" t="s">
        <v>370</v>
      </c>
    </row>
    <row r="248" spans="1:2">
      <c r="A248" s="7" t="s">
        <v>894</v>
      </c>
      <c r="B248" s="5" t="s">
        <v>371</v>
      </c>
    </row>
    <row r="249" spans="1:2">
      <c r="A249" s="7" t="s">
        <v>895</v>
      </c>
      <c r="B249" s="5" t="s">
        <v>372</v>
      </c>
    </row>
    <row r="250" spans="1:2">
      <c r="A250" s="7" t="s">
        <v>896</v>
      </c>
      <c r="B250" s="5" t="s">
        <v>373</v>
      </c>
    </row>
    <row r="251" spans="1:2">
      <c r="A251" s="7" t="s">
        <v>897</v>
      </c>
      <c r="B251" s="5" t="s">
        <v>374</v>
      </c>
    </row>
    <row r="252" spans="1:2">
      <c r="A252" s="7" t="s">
        <v>898</v>
      </c>
      <c r="B252" s="5" t="s">
        <v>375</v>
      </c>
    </row>
    <row r="253" spans="1:2">
      <c r="A253" s="7" t="s">
        <v>899</v>
      </c>
      <c r="B253" s="5" t="s">
        <v>376</v>
      </c>
    </row>
    <row r="254" spans="1:2">
      <c r="A254" s="7" t="s">
        <v>900</v>
      </c>
      <c r="B254" s="5" t="s">
        <v>377</v>
      </c>
    </row>
    <row r="255" spans="1:2">
      <c r="A255" s="7" t="s">
        <v>901</v>
      </c>
      <c r="B255" s="5" t="s">
        <v>378</v>
      </c>
    </row>
    <row r="256" spans="1:2">
      <c r="A256" s="7" t="s">
        <v>902</v>
      </c>
      <c r="B256" s="5" t="s">
        <v>379</v>
      </c>
    </row>
    <row r="257" spans="1:2">
      <c r="A257" s="7" t="s">
        <v>903</v>
      </c>
      <c r="B257" s="5" t="s">
        <v>380</v>
      </c>
    </row>
    <row r="258" spans="1:2">
      <c r="A258" s="7" t="s">
        <v>904</v>
      </c>
      <c r="B258" s="5" t="s">
        <v>381</v>
      </c>
    </row>
    <row r="259" spans="1:2">
      <c r="A259" s="7" t="s">
        <v>905</v>
      </c>
      <c r="B259" s="5" t="s">
        <v>382</v>
      </c>
    </row>
    <row r="260" spans="1:2">
      <c r="A260" s="7" t="s">
        <v>906</v>
      </c>
      <c r="B260" s="5" t="s">
        <v>383</v>
      </c>
    </row>
    <row r="261" spans="1:2">
      <c r="A261" s="7" t="s">
        <v>907</v>
      </c>
      <c r="B261" s="5" t="s">
        <v>384</v>
      </c>
    </row>
    <row r="262" spans="1:2">
      <c r="A262" s="7" t="s">
        <v>908</v>
      </c>
      <c r="B262" s="5" t="s">
        <v>385</v>
      </c>
    </row>
    <row r="263" spans="1:2">
      <c r="A263" s="7" t="s">
        <v>909</v>
      </c>
      <c r="B263" s="5" t="s">
        <v>386</v>
      </c>
    </row>
    <row r="264" spans="1:2">
      <c r="A264" s="7" t="s">
        <v>910</v>
      </c>
      <c r="B264" s="5" t="s">
        <v>387</v>
      </c>
    </row>
    <row r="265" spans="1:2">
      <c r="A265" s="7" t="s">
        <v>911</v>
      </c>
      <c r="B265" s="5" t="s">
        <v>388</v>
      </c>
    </row>
    <row r="266" spans="1:2">
      <c r="A266" s="7" t="s">
        <v>912</v>
      </c>
      <c r="B266" s="5" t="s">
        <v>389</v>
      </c>
    </row>
    <row r="267" spans="1:2">
      <c r="A267" s="7" t="s">
        <v>913</v>
      </c>
      <c r="B267" s="5" t="s">
        <v>390</v>
      </c>
    </row>
    <row r="268" spans="1:2">
      <c r="A268" s="7" t="s">
        <v>914</v>
      </c>
      <c r="B268" s="5" t="s">
        <v>391</v>
      </c>
    </row>
    <row r="269" spans="1:2">
      <c r="A269" s="7" t="s">
        <v>915</v>
      </c>
      <c r="B269" s="5" t="s">
        <v>392</v>
      </c>
    </row>
    <row r="270" spans="1:2">
      <c r="A270" s="7" t="s">
        <v>916</v>
      </c>
      <c r="B270" s="5" t="s">
        <v>393</v>
      </c>
    </row>
    <row r="271" spans="1:2">
      <c r="A271" s="7" t="s">
        <v>917</v>
      </c>
      <c r="B271" s="5" t="s">
        <v>394</v>
      </c>
    </row>
    <row r="272" spans="1:2">
      <c r="A272" s="7" t="s">
        <v>918</v>
      </c>
      <c r="B272" s="5" t="s">
        <v>395</v>
      </c>
    </row>
    <row r="273" spans="1:2">
      <c r="A273" s="7" t="s">
        <v>919</v>
      </c>
      <c r="B273" s="5" t="s">
        <v>396</v>
      </c>
    </row>
    <row r="274" spans="1:2">
      <c r="A274" s="7" t="s">
        <v>103</v>
      </c>
      <c r="B274" s="5" t="s">
        <v>397</v>
      </c>
    </row>
    <row r="275" spans="1:2">
      <c r="A275" s="7" t="s">
        <v>920</v>
      </c>
      <c r="B275" s="5" t="s">
        <v>398</v>
      </c>
    </row>
    <row r="276" spans="1:2">
      <c r="A276" s="7" t="s">
        <v>921</v>
      </c>
      <c r="B276" s="5" t="s">
        <v>399</v>
      </c>
    </row>
    <row r="277" spans="1:2">
      <c r="A277" s="7" t="s">
        <v>922</v>
      </c>
      <c r="B277" s="5" t="s">
        <v>400</v>
      </c>
    </row>
    <row r="278" spans="1:2">
      <c r="A278" s="7" t="s">
        <v>923</v>
      </c>
      <c r="B278" s="5" t="s">
        <v>401</v>
      </c>
    </row>
    <row r="279" spans="1:2">
      <c r="A279" s="7" t="s">
        <v>924</v>
      </c>
      <c r="B279" s="5" t="s">
        <v>402</v>
      </c>
    </row>
    <row r="280" spans="1:2">
      <c r="A280" s="7" t="s">
        <v>925</v>
      </c>
      <c r="B280" s="5" t="s">
        <v>272</v>
      </c>
    </row>
    <row r="281" spans="1:2">
      <c r="A281" s="7" t="s">
        <v>926</v>
      </c>
      <c r="B281" s="5" t="s">
        <v>403</v>
      </c>
    </row>
    <row r="282" spans="1:2">
      <c r="A282" s="7" t="s">
        <v>927</v>
      </c>
      <c r="B282" s="5" t="s">
        <v>404</v>
      </c>
    </row>
    <row r="283" spans="1:2">
      <c r="A283" s="7" t="s">
        <v>928</v>
      </c>
      <c r="B283" s="5" t="s">
        <v>405</v>
      </c>
    </row>
    <row r="284" spans="1:2">
      <c r="A284" s="7" t="s">
        <v>929</v>
      </c>
      <c r="B284" s="5" t="s">
        <v>406</v>
      </c>
    </row>
    <row r="285" spans="1:2">
      <c r="A285" s="7" t="s">
        <v>930</v>
      </c>
      <c r="B285" s="5" t="s">
        <v>407</v>
      </c>
    </row>
    <row r="286" spans="1:2">
      <c r="A286" s="7" t="s">
        <v>931</v>
      </c>
      <c r="B286" s="5" t="s">
        <v>408</v>
      </c>
    </row>
    <row r="287" spans="1:2">
      <c r="A287" s="7" t="s">
        <v>932</v>
      </c>
      <c r="B287" s="5" t="s">
        <v>409</v>
      </c>
    </row>
    <row r="288" spans="1:2">
      <c r="A288" s="7" t="s">
        <v>933</v>
      </c>
      <c r="B288" s="5" t="s">
        <v>410</v>
      </c>
    </row>
    <row r="289" spans="1:2">
      <c r="A289" s="7" t="s">
        <v>934</v>
      </c>
      <c r="B289" s="5" t="s">
        <v>411</v>
      </c>
    </row>
    <row r="290" spans="1:2">
      <c r="A290" s="7" t="s">
        <v>935</v>
      </c>
      <c r="B290" s="5" t="s">
        <v>412</v>
      </c>
    </row>
    <row r="291" spans="1:2">
      <c r="A291" s="7" t="s">
        <v>936</v>
      </c>
      <c r="B291" s="5" t="s">
        <v>413</v>
      </c>
    </row>
    <row r="292" spans="1:2">
      <c r="A292" s="7" t="s">
        <v>937</v>
      </c>
      <c r="B292" s="5" t="s">
        <v>414</v>
      </c>
    </row>
    <row r="293" spans="1:2">
      <c r="A293" s="7" t="s">
        <v>938</v>
      </c>
      <c r="B293" s="5" t="s">
        <v>415</v>
      </c>
    </row>
    <row r="294" spans="1:2">
      <c r="A294" s="7" t="s">
        <v>939</v>
      </c>
      <c r="B294" s="5" t="s">
        <v>416</v>
      </c>
    </row>
    <row r="295" spans="1:2">
      <c r="A295" s="7" t="s">
        <v>940</v>
      </c>
      <c r="B295" s="5" t="s">
        <v>417</v>
      </c>
    </row>
    <row r="296" spans="1:2">
      <c r="A296" s="7" t="s">
        <v>941</v>
      </c>
      <c r="B296" s="5" t="s">
        <v>418</v>
      </c>
    </row>
    <row r="297" spans="1:2">
      <c r="A297" s="7" t="s">
        <v>942</v>
      </c>
      <c r="B297" s="5" t="s">
        <v>419</v>
      </c>
    </row>
    <row r="298" spans="1:2">
      <c r="A298" s="7" t="s">
        <v>943</v>
      </c>
      <c r="B298" s="5" t="s">
        <v>420</v>
      </c>
    </row>
    <row r="299" spans="1:2">
      <c r="A299" s="7" t="s">
        <v>944</v>
      </c>
      <c r="B299" s="5" t="s">
        <v>421</v>
      </c>
    </row>
    <row r="300" spans="1:2">
      <c r="A300" s="7" t="s">
        <v>104</v>
      </c>
      <c r="B300" s="5" t="s">
        <v>422</v>
      </c>
    </row>
    <row r="301" spans="1:2">
      <c r="A301" s="7" t="s">
        <v>945</v>
      </c>
      <c r="B301" s="5" t="s">
        <v>423</v>
      </c>
    </row>
    <row r="302" spans="1:2">
      <c r="A302" s="7" t="s">
        <v>946</v>
      </c>
      <c r="B302" s="5" t="s">
        <v>424</v>
      </c>
    </row>
    <row r="303" spans="1:2">
      <c r="A303" s="7" t="s">
        <v>947</v>
      </c>
      <c r="B303" s="5" t="s">
        <v>425</v>
      </c>
    </row>
    <row r="304" spans="1:2">
      <c r="A304" s="7" t="s">
        <v>948</v>
      </c>
      <c r="B304" s="5" t="s">
        <v>426</v>
      </c>
    </row>
    <row r="305" spans="1:2">
      <c r="A305" s="7" t="s">
        <v>949</v>
      </c>
      <c r="B305" s="5" t="s">
        <v>427</v>
      </c>
    </row>
    <row r="306" spans="1:2">
      <c r="A306" s="7" t="s">
        <v>950</v>
      </c>
      <c r="B306" s="5" t="s">
        <v>428</v>
      </c>
    </row>
    <row r="307" spans="1:2">
      <c r="A307" s="7" t="s">
        <v>951</v>
      </c>
      <c r="B307" s="5" t="s">
        <v>429</v>
      </c>
    </row>
    <row r="308" spans="1:2">
      <c r="A308" s="7" t="s">
        <v>952</v>
      </c>
      <c r="B308" s="5" t="s">
        <v>430</v>
      </c>
    </row>
    <row r="309" spans="1:2">
      <c r="A309" s="7" t="s">
        <v>953</v>
      </c>
      <c r="B309" s="5" t="s">
        <v>431</v>
      </c>
    </row>
    <row r="310" spans="1:2">
      <c r="A310" s="7" t="s">
        <v>954</v>
      </c>
      <c r="B310" s="5" t="s">
        <v>432</v>
      </c>
    </row>
    <row r="311" spans="1:2">
      <c r="A311" s="7" t="s">
        <v>955</v>
      </c>
      <c r="B311" s="5" t="s">
        <v>433</v>
      </c>
    </row>
    <row r="312" spans="1:2">
      <c r="A312" s="7" t="s">
        <v>956</v>
      </c>
      <c r="B312" s="5" t="s">
        <v>434</v>
      </c>
    </row>
    <row r="313" spans="1:2">
      <c r="A313" s="7" t="s">
        <v>957</v>
      </c>
      <c r="B313" s="5" t="s">
        <v>435</v>
      </c>
    </row>
    <row r="314" spans="1:2">
      <c r="A314" s="7" t="s">
        <v>958</v>
      </c>
      <c r="B314" s="5" t="s">
        <v>436</v>
      </c>
    </row>
    <row r="315" spans="1:2">
      <c r="A315" s="7" t="s">
        <v>959</v>
      </c>
      <c r="B315" s="5" t="s">
        <v>437</v>
      </c>
    </row>
    <row r="316" spans="1:2">
      <c r="A316" s="7" t="s">
        <v>960</v>
      </c>
      <c r="B316" s="5" t="s">
        <v>438</v>
      </c>
    </row>
    <row r="317" spans="1:2">
      <c r="A317" s="7" t="s">
        <v>961</v>
      </c>
      <c r="B317" s="5" t="s">
        <v>439</v>
      </c>
    </row>
    <row r="318" spans="1:2">
      <c r="A318" s="7" t="s">
        <v>962</v>
      </c>
      <c r="B318" s="5" t="s">
        <v>440</v>
      </c>
    </row>
    <row r="319" spans="1:2">
      <c r="A319" s="7" t="s">
        <v>963</v>
      </c>
      <c r="B319" s="5" t="s">
        <v>441</v>
      </c>
    </row>
    <row r="320" spans="1:2">
      <c r="A320" s="7" t="s">
        <v>964</v>
      </c>
      <c r="B320" s="5" t="s">
        <v>442</v>
      </c>
    </row>
    <row r="321" spans="1:2">
      <c r="A321" s="7" t="s">
        <v>965</v>
      </c>
      <c r="B321" s="5" t="s">
        <v>443</v>
      </c>
    </row>
    <row r="322" spans="1:2">
      <c r="A322" s="7" t="s">
        <v>966</v>
      </c>
      <c r="B322" s="5" t="s">
        <v>444</v>
      </c>
    </row>
    <row r="323" spans="1:2">
      <c r="A323" s="7" t="s">
        <v>967</v>
      </c>
      <c r="B323" s="5" t="s">
        <v>445</v>
      </c>
    </row>
    <row r="324" spans="1:2">
      <c r="A324" s="7" t="s">
        <v>968</v>
      </c>
      <c r="B324" s="5" t="s">
        <v>446</v>
      </c>
    </row>
    <row r="325" spans="1:2">
      <c r="A325" s="7" t="s">
        <v>969</v>
      </c>
      <c r="B325" s="5" t="s">
        <v>447</v>
      </c>
    </row>
    <row r="326" spans="1:2">
      <c r="A326" s="7" t="s">
        <v>970</v>
      </c>
      <c r="B326" s="5" t="s">
        <v>448</v>
      </c>
    </row>
    <row r="327" spans="1:2">
      <c r="A327" s="7" t="s">
        <v>971</v>
      </c>
      <c r="B327" s="5" t="s">
        <v>449</v>
      </c>
    </row>
    <row r="328" spans="1:2">
      <c r="A328" s="7" t="s">
        <v>972</v>
      </c>
      <c r="B328" s="5" t="s">
        <v>450</v>
      </c>
    </row>
    <row r="329" spans="1:2">
      <c r="A329" s="7" t="s">
        <v>973</v>
      </c>
      <c r="B329" s="5" t="s">
        <v>451</v>
      </c>
    </row>
    <row r="330" spans="1:2">
      <c r="A330" s="7" t="s">
        <v>974</v>
      </c>
      <c r="B330" s="5" t="s">
        <v>452</v>
      </c>
    </row>
    <row r="331" spans="1:2">
      <c r="A331" s="7" t="s">
        <v>975</v>
      </c>
      <c r="B331" s="5" t="s">
        <v>453</v>
      </c>
    </row>
    <row r="332" spans="1:2">
      <c r="A332" s="7" t="s">
        <v>976</v>
      </c>
      <c r="B332" s="5" t="s">
        <v>454</v>
      </c>
    </row>
    <row r="333" spans="1:2">
      <c r="A333" s="7" t="s">
        <v>977</v>
      </c>
      <c r="B333" s="5" t="s">
        <v>455</v>
      </c>
    </row>
    <row r="334" spans="1:2">
      <c r="A334" s="7" t="s">
        <v>978</v>
      </c>
      <c r="B334" s="5" t="s">
        <v>456</v>
      </c>
    </row>
    <row r="335" spans="1:2">
      <c r="A335" s="7" t="s">
        <v>979</v>
      </c>
      <c r="B335" s="5" t="s">
        <v>457</v>
      </c>
    </row>
    <row r="336" spans="1:2">
      <c r="A336" s="7" t="s">
        <v>980</v>
      </c>
      <c r="B336" s="5" t="s">
        <v>458</v>
      </c>
    </row>
    <row r="337" spans="1:2">
      <c r="A337" s="7" t="s">
        <v>981</v>
      </c>
      <c r="B337" s="5" t="s">
        <v>459</v>
      </c>
    </row>
    <row r="338" spans="1:2">
      <c r="A338" s="7" t="s">
        <v>982</v>
      </c>
      <c r="B338" s="5" t="s">
        <v>460</v>
      </c>
    </row>
    <row r="339" spans="1:2">
      <c r="A339" s="7" t="s">
        <v>983</v>
      </c>
      <c r="B339" s="5" t="s">
        <v>461</v>
      </c>
    </row>
    <row r="340" spans="1:2">
      <c r="A340" s="7" t="s">
        <v>984</v>
      </c>
      <c r="B340" s="5" t="s">
        <v>462</v>
      </c>
    </row>
    <row r="341" spans="1:2">
      <c r="A341" s="7" t="s">
        <v>985</v>
      </c>
      <c r="B341" s="5" t="s">
        <v>463</v>
      </c>
    </row>
    <row r="342" spans="1:2">
      <c r="A342" s="7" t="s">
        <v>986</v>
      </c>
      <c r="B342" s="5" t="s">
        <v>464</v>
      </c>
    </row>
    <row r="343" spans="1:2">
      <c r="A343" s="7" t="s">
        <v>987</v>
      </c>
      <c r="B343" s="5" t="s">
        <v>465</v>
      </c>
    </row>
    <row r="344" spans="1:2">
      <c r="A344" s="7" t="s">
        <v>988</v>
      </c>
      <c r="B344" s="5" t="s">
        <v>466</v>
      </c>
    </row>
    <row r="345" spans="1:2">
      <c r="A345" s="7" t="s">
        <v>989</v>
      </c>
      <c r="B345" s="5" t="s">
        <v>467</v>
      </c>
    </row>
    <row r="346" spans="1:2">
      <c r="A346" s="7" t="s">
        <v>990</v>
      </c>
      <c r="B346" s="5" t="s">
        <v>468</v>
      </c>
    </row>
    <row r="347" spans="1:2">
      <c r="A347" s="7" t="s">
        <v>991</v>
      </c>
      <c r="B347" s="5" t="s">
        <v>469</v>
      </c>
    </row>
    <row r="348" spans="1:2">
      <c r="A348" s="7" t="s">
        <v>992</v>
      </c>
      <c r="B348" s="5" t="s">
        <v>470</v>
      </c>
    </row>
    <row r="349" spans="1:2">
      <c r="A349" s="7" t="s">
        <v>993</v>
      </c>
      <c r="B349" s="5" t="s">
        <v>471</v>
      </c>
    </row>
    <row r="350" spans="1:2">
      <c r="A350" s="7" t="s">
        <v>994</v>
      </c>
      <c r="B350" s="5" t="s">
        <v>472</v>
      </c>
    </row>
    <row r="351" spans="1:2">
      <c r="A351" s="7" t="s">
        <v>995</v>
      </c>
      <c r="B351" s="5" t="s">
        <v>473</v>
      </c>
    </row>
    <row r="352" spans="1:2">
      <c r="A352" s="7" t="s">
        <v>996</v>
      </c>
      <c r="B352" s="5" t="s">
        <v>474</v>
      </c>
    </row>
    <row r="353" spans="1:2">
      <c r="A353" s="7" t="s">
        <v>997</v>
      </c>
      <c r="B353" s="5" t="s">
        <v>475</v>
      </c>
    </row>
    <row r="354" spans="1:2">
      <c r="A354" s="7" t="s">
        <v>998</v>
      </c>
      <c r="B354" s="5" t="s">
        <v>147</v>
      </c>
    </row>
    <row r="355" spans="1:2">
      <c r="A355" s="7" t="s">
        <v>999</v>
      </c>
      <c r="B355" s="5" t="s">
        <v>476</v>
      </c>
    </row>
    <row r="356" spans="1:2">
      <c r="A356" s="7" t="s">
        <v>1000</v>
      </c>
      <c r="B356" s="5" t="s">
        <v>477</v>
      </c>
    </row>
    <row r="357" spans="1:2">
      <c r="A357" s="7" t="s">
        <v>1001</v>
      </c>
      <c r="B357" s="5" t="s">
        <v>478</v>
      </c>
    </row>
    <row r="358" spans="1:2">
      <c r="A358" s="7" t="s">
        <v>1002</v>
      </c>
      <c r="B358" s="5" t="s">
        <v>479</v>
      </c>
    </row>
    <row r="359" spans="1:2">
      <c r="A359" s="7" t="s">
        <v>1003</v>
      </c>
      <c r="B359" s="5" t="s">
        <v>480</v>
      </c>
    </row>
    <row r="360" spans="1:2">
      <c r="A360" s="7" t="s">
        <v>1004</v>
      </c>
      <c r="B360" s="5" t="s">
        <v>481</v>
      </c>
    </row>
    <row r="361" spans="1:2">
      <c r="A361" s="7" t="s">
        <v>1005</v>
      </c>
      <c r="B361" s="5" t="s">
        <v>482</v>
      </c>
    </row>
    <row r="362" spans="1:2">
      <c r="A362" s="7" t="s">
        <v>1006</v>
      </c>
      <c r="B362" s="5" t="s">
        <v>483</v>
      </c>
    </row>
    <row r="363" spans="1:2">
      <c r="A363" s="7" t="s">
        <v>1007</v>
      </c>
      <c r="B363" s="5" t="s">
        <v>484</v>
      </c>
    </row>
    <row r="364" spans="1:2">
      <c r="A364" s="7" t="s">
        <v>1008</v>
      </c>
      <c r="B364" s="5" t="s">
        <v>485</v>
      </c>
    </row>
    <row r="365" spans="1:2">
      <c r="A365" s="7" t="s">
        <v>1009</v>
      </c>
      <c r="B365" s="5" t="s">
        <v>486</v>
      </c>
    </row>
    <row r="366" spans="1:2">
      <c r="A366" s="7" t="s">
        <v>1010</v>
      </c>
      <c r="B366" s="5" t="s">
        <v>487</v>
      </c>
    </row>
    <row r="367" spans="1:2">
      <c r="A367" s="7" t="s">
        <v>1011</v>
      </c>
      <c r="B367" s="5" t="s">
        <v>488</v>
      </c>
    </row>
    <row r="368" spans="1:2">
      <c r="A368" s="7" t="s">
        <v>1012</v>
      </c>
      <c r="B368" s="5" t="s">
        <v>489</v>
      </c>
    </row>
    <row r="369" spans="1:2">
      <c r="A369" s="7" t="s">
        <v>1013</v>
      </c>
      <c r="B369" s="5" t="s">
        <v>490</v>
      </c>
    </row>
    <row r="370" spans="1:2">
      <c r="A370" s="7" t="s">
        <v>1014</v>
      </c>
      <c r="B370" s="5" t="s">
        <v>491</v>
      </c>
    </row>
    <row r="371" spans="1:2">
      <c r="A371" s="7" t="s">
        <v>1015</v>
      </c>
      <c r="B371" s="5" t="s">
        <v>492</v>
      </c>
    </row>
    <row r="372" spans="1:2">
      <c r="A372" s="7" t="s">
        <v>1016</v>
      </c>
      <c r="B372" s="5" t="s">
        <v>493</v>
      </c>
    </row>
    <row r="373" spans="1:2">
      <c r="A373" s="7" t="s">
        <v>1017</v>
      </c>
      <c r="B373" s="5" t="s">
        <v>494</v>
      </c>
    </row>
    <row r="374" spans="1:2">
      <c r="A374" s="7" t="s">
        <v>1018</v>
      </c>
      <c r="B374" s="5" t="s">
        <v>495</v>
      </c>
    </row>
    <row r="375" spans="1:2">
      <c r="A375" s="7" t="s">
        <v>1019</v>
      </c>
      <c r="B375" s="5" t="s">
        <v>496</v>
      </c>
    </row>
    <row r="376" spans="1:2">
      <c r="A376" s="7" t="s">
        <v>1020</v>
      </c>
      <c r="B376" s="5" t="s">
        <v>497</v>
      </c>
    </row>
    <row r="377" spans="1:2">
      <c r="A377" s="7" t="s">
        <v>1021</v>
      </c>
      <c r="B377" s="5" t="s">
        <v>498</v>
      </c>
    </row>
    <row r="378" spans="1:2">
      <c r="A378" s="7" t="s">
        <v>1022</v>
      </c>
      <c r="B378" s="5" t="s">
        <v>499</v>
      </c>
    </row>
    <row r="379" spans="1:2">
      <c r="A379" s="7" t="s">
        <v>1023</v>
      </c>
      <c r="B379" s="5" t="s">
        <v>500</v>
      </c>
    </row>
    <row r="380" spans="1:2">
      <c r="A380" s="7" t="s">
        <v>1024</v>
      </c>
      <c r="B380" s="5" t="s">
        <v>501</v>
      </c>
    </row>
    <row r="381" spans="1:2">
      <c r="A381" s="7" t="s">
        <v>1025</v>
      </c>
      <c r="B381" s="5" t="s">
        <v>502</v>
      </c>
    </row>
    <row r="382" spans="1:2">
      <c r="A382" s="7" t="s">
        <v>1026</v>
      </c>
      <c r="B382" s="5" t="s">
        <v>503</v>
      </c>
    </row>
    <row r="383" spans="1:2">
      <c r="A383" s="7" t="s">
        <v>1027</v>
      </c>
      <c r="B383" s="5" t="s">
        <v>504</v>
      </c>
    </row>
    <row r="384" spans="1:2">
      <c r="A384" s="7" t="s">
        <v>1028</v>
      </c>
      <c r="B384" s="5" t="s">
        <v>505</v>
      </c>
    </row>
    <row r="385" spans="1:2">
      <c r="A385" s="7" t="s">
        <v>1029</v>
      </c>
      <c r="B385" s="5" t="s">
        <v>506</v>
      </c>
    </row>
    <row r="386" spans="1:2">
      <c r="A386" s="7" t="s">
        <v>1030</v>
      </c>
      <c r="B386" s="5" t="s">
        <v>507</v>
      </c>
    </row>
    <row r="387" spans="1:2">
      <c r="A387" s="7" t="s">
        <v>1031</v>
      </c>
      <c r="B387" s="5" t="s">
        <v>508</v>
      </c>
    </row>
    <row r="388" spans="1:2">
      <c r="A388" s="7" t="s">
        <v>1032</v>
      </c>
      <c r="B388" s="5" t="s">
        <v>509</v>
      </c>
    </row>
    <row r="389" spans="1:2">
      <c r="A389" s="7" t="s">
        <v>1033</v>
      </c>
      <c r="B389" s="5" t="s">
        <v>510</v>
      </c>
    </row>
    <row r="390" spans="1:2">
      <c r="A390" s="7" t="s">
        <v>1034</v>
      </c>
      <c r="B390" s="5" t="s">
        <v>511</v>
      </c>
    </row>
    <row r="391" spans="1:2">
      <c r="A391" s="7" t="s">
        <v>1035</v>
      </c>
      <c r="B391" s="5" t="s">
        <v>512</v>
      </c>
    </row>
    <row r="392" spans="1:2">
      <c r="A392" s="7" t="s">
        <v>1036</v>
      </c>
      <c r="B392" s="5" t="s">
        <v>513</v>
      </c>
    </row>
    <row r="393" spans="1:2">
      <c r="A393" s="7" t="s">
        <v>1037</v>
      </c>
      <c r="B393" s="5" t="s">
        <v>514</v>
      </c>
    </row>
    <row r="394" spans="1:2">
      <c r="A394" s="7" t="s">
        <v>1038</v>
      </c>
      <c r="B394" s="5" t="s">
        <v>515</v>
      </c>
    </row>
    <row r="395" spans="1:2">
      <c r="A395" s="7" t="s">
        <v>1039</v>
      </c>
      <c r="B395" s="5" t="s">
        <v>516</v>
      </c>
    </row>
    <row r="396" spans="1:2">
      <c r="A396" s="7" t="s">
        <v>1040</v>
      </c>
      <c r="B396" s="5" t="s">
        <v>517</v>
      </c>
    </row>
    <row r="397" spans="1:2">
      <c r="A397" s="7" t="s">
        <v>1041</v>
      </c>
      <c r="B397" s="5" t="s">
        <v>518</v>
      </c>
    </row>
    <row r="398" spans="1:2">
      <c r="A398" s="7" t="s">
        <v>1042</v>
      </c>
      <c r="B398" s="5" t="s">
        <v>519</v>
      </c>
    </row>
    <row r="399" spans="1:2">
      <c r="A399" s="7" t="s">
        <v>1043</v>
      </c>
      <c r="B399" s="5" t="s">
        <v>520</v>
      </c>
    </row>
    <row r="400" spans="1:2">
      <c r="A400" s="7" t="s">
        <v>1044</v>
      </c>
      <c r="B400" s="5" t="s">
        <v>521</v>
      </c>
    </row>
    <row r="401" spans="1:2">
      <c r="A401" s="7" t="s">
        <v>1045</v>
      </c>
      <c r="B401" s="5" t="s">
        <v>522</v>
      </c>
    </row>
    <row r="402" spans="1:2">
      <c r="A402" s="7" t="s">
        <v>1046</v>
      </c>
      <c r="B402" s="5" t="s">
        <v>523</v>
      </c>
    </row>
    <row r="403" spans="1:2">
      <c r="A403" s="7" t="s">
        <v>1047</v>
      </c>
      <c r="B403" s="5" t="s">
        <v>524</v>
      </c>
    </row>
    <row r="404" spans="1:2">
      <c r="A404" s="7" t="s">
        <v>1048</v>
      </c>
      <c r="B404" s="5" t="s">
        <v>525</v>
      </c>
    </row>
    <row r="405" spans="1:2">
      <c r="A405" s="7" t="s">
        <v>1049</v>
      </c>
      <c r="B405" s="5" t="s">
        <v>526</v>
      </c>
    </row>
    <row r="406" spans="1:2">
      <c r="A406" s="7" t="s">
        <v>1050</v>
      </c>
      <c r="B406" s="5" t="s">
        <v>527</v>
      </c>
    </row>
    <row r="407" spans="1:2">
      <c r="A407" s="7" t="s">
        <v>1051</v>
      </c>
      <c r="B407" s="5" t="s">
        <v>528</v>
      </c>
    </row>
    <row r="408" spans="1:2">
      <c r="A408" s="7" t="s">
        <v>1052</v>
      </c>
      <c r="B408" s="5" t="s">
        <v>529</v>
      </c>
    </row>
    <row r="409" spans="1:2">
      <c r="A409" s="7" t="s">
        <v>1053</v>
      </c>
      <c r="B409" s="5" t="s">
        <v>530</v>
      </c>
    </row>
    <row r="410" spans="1:2">
      <c r="A410" s="7" t="s">
        <v>1054</v>
      </c>
      <c r="B410" s="5" t="s">
        <v>531</v>
      </c>
    </row>
    <row r="411" spans="1:2">
      <c r="A411" s="7" t="s">
        <v>1055</v>
      </c>
      <c r="B411" s="5" t="s">
        <v>532</v>
      </c>
    </row>
    <row r="412" spans="1:2">
      <c r="A412" s="7" t="s">
        <v>1056</v>
      </c>
      <c r="B412" s="5" t="s">
        <v>533</v>
      </c>
    </row>
    <row r="413" spans="1:2">
      <c r="A413" s="7" t="s">
        <v>1057</v>
      </c>
      <c r="B413" s="5" t="s">
        <v>534</v>
      </c>
    </row>
    <row r="414" spans="1:2">
      <c r="A414" s="7" t="s">
        <v>1058</v>
      </c>
      <c r="B414" s="5" t="s">
        <v>535</v>
      </c>
    </row>
    <row r="415" spans="1:2">
      <c r="A415" s="7" t="s">
        <v>1059</v>
      </c>
      <c r="B415" s="5" t="s">
        <v>536</v>
      </c>
    </row>
    <row r="416" spans="1:2">
      <c r="A416" s="7" t="s">
        <v>1060</v>
      </c>
      <c r="B416" s="5" t="s">
        <v>537</v>
      </c>
    </row>
    <row r="417" spans="1:2">
      <c r="A417" s="7" t="s">
        <v>1061</v>
      </c>
      <c r="B417" s="5" t="s">
        <v>538</v>
      </c>
    </row>
    <row r="418" spans="1:2">
      <c r="A418" s="7" t="s">
        <v>1062</v>
      </c>
      <c r="B418" s="5" t="s">
        <v>539</v>
      </c>
    </row>
    <row r="419" spans="1:2">
      <c r="A419" s="7" t="s">
        <v>1063</v>
      </c>
      <c r="B419" s="5" t="s">
        <v>540</v>
      </c>
    </row>
    <row r="420" spans="1:2">
      <c r="A420" s="7" t="s">
        <v>1064</v>
      </c>
      <c r="B420" s="5" t="s">
        <v>541</v>
      </c>
    </row>
    <row r="421" spans="1:2">
      <c r="A421" s="7" t="s">
        <v>1065</v>
      </c>
      <c r="B421" s="5" t="s">
        <v>542</v>
      </c>
    </row>
    <row r="422" spans="1:2">
      <c r="A422" s="7" t="s">
        <v>1066</v>
      </c>
      <c r="B422" s="5" t="s">
        <v>543</v>
      </c>
    </row>
    <row r="423" spans="1:2">
      <c r="A423" s="7" t="s">
        <v>1067</v>
      </c>
      <c r="B423" s="5" t="s">
        <v>544</v>
      </c>
    </row>
    <row r="424" spans="1:2">
      <c r="A424" s="7" t="s">
        <v>1068</v>
      </c>
      <c r="B424" s="5" t="s">
        <v>545</v>
      </c>
    </row>
    <row r="425" spans="1:2">
      <c r="A425" s="7" t="s">
        <v>1069</v>
      </c>
      <c r="B425" s="5" t="s">
        <v>546</v>
      </c>
    </row>
    <row r="426" spans="1:2">
      <c r="A426" s="7" t="s">
        <v>1070</v>
      </c>
      <c r="B426" s="5" t="s">
        <v>547</v>
      </c>
    </row>
    <row r="427" spans="1:2">
      <c r="A427" s="7" t="s">
        <v>1071</v>
      </c>
      <c r="B427" s="5" t="s">
        <v>297</v>
      </c>
    </row>
    <row r="428" spans="1:2">
      <c r="A428" s="7" t="s">
        <v>1072</v>
      </c>
      <c r="B428" s="5" t="s">
        <v>548</v>
      </c>
    </row>
    <row r="429" spans="1:2">
      <c r="A429" s="7" t="s">
        <v>1073</v>
      </c>
      <c r="B429" s="5" t="s">
        <v>549</v>
      </c>
    </row>
    <row r="430" spans="1:2">
      <c r="A430" s="7" t="s">
        <v>1074</v>
      </c>
      <c r="B430" s="5" t="s">
        <v>303</v>
      </c>
    </row>
    <row r="431" spans="1:2">
      <c r="A431" s="7" t="s">
        <v>1075</v>
      </c>
      <c r="B431" s="5" t="s">
        <v>550</v>
      </c>
    </row>
    <row r="432" spans="1:2">
      <c r="A432" s="7" t="s">
        <v>1076</v>
      </c>
      <c r="B432" s="5" t="s">
        <v>551</v>
      </c>
    </row>
    <row r="433" spans="1:2">
      <c r="A433" s="7" t="s">
        <v>1077</v>
      </c>
      <c r="B433" s="5" t="s">
        <v>552</v>
      </c>
    </row>
    <row r="434" spans="1:2">
      <c r="A434" s="7" t="s">
        <v>1078</v>
      </c>
      <c r="B434" s="5" t="s">
        <v>553</v>
      </c>
    </row>
    <row r="435" spans="1:2">
      <c r="A435" s="7" t="s">
        <v>1079</v>
      </c>
      <c r="B435" s="5" t="s">
        <v>554</v>
      </c>
    </row>
    <row r="436" spans="1:2">
      <c r="A436" s="7" t="s">
        <v>1080</v>
      </c>
      <c r="B436" s="5" t="s">
        <v>555</v>
      </c>
    </row>
    <row r="437" spans="1:2">
      <c r="A437" s="7" t="s">
        <v>1081</v>
      </c>
      <c r="B437" s="5" t="s">
        <v>556</v>
      </c>
    </row>
    <row r="438" spans="1:2">
      <c r="A438" s="7" t="s">
        <v>1082</v>
      </c>
      <c r="B438" s="5" t="s">
        <v>557</v>
      </c>
    </row>
    <row r="439" spans="1:2">
      <c r="A439" s="7" t="s">
        <v>1083</v>
      </c>
      <c r="B439" s="5" t="s">
        <v>558</v>
      </c>
    </row>
    <row r="440" spans="1:2">
      <c r="A440" s="7" t="s">
        <v>1084</v>
      </c>
      <c r="B440" s="5" t="s">
        <v>559</v>
      </c>
    </row>
    <row r="441" spans="1:2">
      <c r="A441" s="7" t="s">
        <v>1085</v>
      </c>
      <c r="B441" s="5" t="s">
        <v>560</v>
      </c>
    </row>
    <row r="442" spans="1:2">
      <c r="A442" s="7" t="s">
        <v>1086</v>
      </c>
      <c r="B442" s="5" t="s">
        <v>561</v>
      </c>
    </row>
    <row r="443" spans="1:2">
      <c r="A443" s="7" t="s">
        <v>1087</v>
      </c>
      <c r="B443" s="5" t="s">
        <v>562</v>
      </c>
    </row>
    <row r="444" spans="1:2">
      <c r="A444" s="7" t="s">
        <v>1088</v>
      </c>
      <c r="B444" s="5" t="s">
        <v>563</v>
      </c>
    </row>
    <row r="445" spans="1:2">
      <c r="A445" s="7" t="s">
        <v>1089</v>
      </c>
      <c r="B445" s="5" t="s">
        <v>564</v>
      </c>
    </row>
    <row r="446" spans="1:2">
      <c r="A446" s="7" t="s">
        <v>1090</v>
      </c>
      <c r="B446" s="5" t="s">
        <v>565</v>
      </c>
    </row>
    <row r="447" spans="1:2">
      <c r="A447" s="7" t="s">
        <v>1091</v>
      </c>
      <c r="B447" s="5" t="s">
        <v>566</v>
      </c>
    </row>
    <row r="448" spans="1:2">
      <c r="A448" s="7" t="s">
        <v>1092</v>
      </c>
      <c r="B448" s="5" t="s">
        <v>567</v>
      </c>
    </row>
    <row r="449" spans="1:2">
      <c r="A449" s="7" t="s">
        <v>1093</v>
      </c>
      <c r="B449" s="5" t="s">
        <v>321</v>
      </c>
    </row>
    <row r="450" spans="1:2">
      <c r="A450" s="7" t="s">
        <v>1094</v>
      </c>
      <c r="B450" s="5" t="s">
        <v>568</v>
      </c>
    </row>
    <row r="451" spans="1:2">
      <c r="A451" s="7" t="s">
        <v>1095</v>
      </c>
      <c r="B451" s="5" t="s">
        <v>569</v>
      </c>
    </row>
    <row r="452" spans="1:2">
      <c r="A452" s="7" t="s">
        <v>1096</v>
      </c>
      <c r="B452" s="5" t="s">
        <v>570</v>
      </c>
    </row>
    <row r="453" spans="1:2">
      <c r="A453" s="7" t="s">
        <v>1097</v>
      </c>
      <c r="B453" s="5" t="s">
        <v>571</v>
      </c>
    </row>
    <row r="454" spans="1:2">
      <c r="A454" s="7" t="s">
        <v>1098</v>
      </c>
      <c r="B454" s="5" t="s">
        <v>572</v>
      </c>
    </row>
    <row r="455" spans="1:2">
      <c r="A455" s="7" t="s">
        <v>1099</v>
      </c>
      <c r="B455" s="5" t="s">
        <v>573</v>
      </c>
    </row>
    <row r="456" spans="1:2">
      <c r="A456" s="7" t="s">
        <v>1100</v>
      </c>
      <c r="B456" s="5" t="s">
        <v>574</v>
      </c>
    </row>
    <row r="457" spans="1:2">
      <c r="A457" s="7" t="s">
        <v>1101</v>
      </c>
      <c r="B457" s="5" t="s">
        <v>575</v>
      </c>
    </row>
    <row r="458" spans="1:2">
      <c r="A458" s="7" t="s">
        <v>1102</v>
      </c>
      <c r="B458" s="5" t="s">
        <v>576</v>
      </c>
    </row>
    <row r="459" spans="1:2">
      <c r="A459" s="7" t="s">
        <v>1103</v>
      </c>
      <c r="B459" s="5" t="s">
        <v>325</v>
      </c>
    </row>
    <row r="460" spans="1:2">
      <c r="A460" s="7" t="s">
        <v>1104</v>
      </c>
      <c r="B460" s="5" t="s">
        <v>577</v>
      </c>
    </row>
    <row r="461" spans="1:2">
      <c r="A461" s="7" t="s">
        <v>1105</v>
      </c>
      <c r="B461" s="5" t="s">
        <v>578</v>
      </c>
    </row>
    <row r="462" spans="1:2">
      <c r="A462" s="7" t="s">
        <v>1106</v>
      </c>
      <c r="B462" s="5" t="s">
        <v>579</v>
      </c>
    </row>
    <row r="463" spans="1:2">
      <c r="A463" s="7" t="s">
        <v>1107</v>
      </c>
      <c r="B463" s="5" t="s">
        <v>580</v>
      </c>
    </row>
    <row r="464" spans="1:2">
      <c r="A464" s="7" t="s">
        <v>1108</v>
      </c>
      <c r="B464" s="5" t="s">
        <v>581</v>
      </c>
    </row>
    <row r="465" spans="1:2">
      <c r="A465" s="7" t="s">
        <v>1109</v>
      </c>
      <c r="B465" s="5" t="s">
        <v>582</v>
      </c>
    </row>
    <row r="466" spans="1:2">
      <c r="A466" s="7" t="s">
        <v>1110</v>
      </c>
      <c r="B466" s="5" t="s">
        <v>583</v>
      </c>
    </row>
    <row r="467" spans="1:2">
      <c r="A467" s="7" t="s">
        <v>1111</v>
      </c>
      <c r="B467" s="5" t="s">
        <v>584</v>
      </c>
    </row>
    <row r="468" spans="1:2">
      <c r="A468" s="7" t="s">
        <v>1112</v>
      </c>
      <c r="B468" s="5" t="s">
        <v>585</v>
      </c>
    </row>
    <row r="469" spans="1:2">
      <c r="A469" s="7" t="s">
        <v>1113</v>
      </c>
      <c r="B469" s="5" t="s">
        <v>586</v>
      </c>
    </row>
    <row r="470" spans="1:2">
      <c r="A470" s="7" t="s">
        <v>1114</v>
      </c>
      <c r="B470" s="5" t="s">
        <v>587</v>
      </c>
    </row>
    <row r="471" spans="1:2">
      <c r="A471" s="7" t="s">
        <v>1115</v>
      </c>
      <c r="B471" s="5" t="s">
        <v>588</v>
      </c>
    </row>
    <row r="472" spans="1:2">
      <c r="A472" s="7" t="s">
        <v>1116</v>
      </c>
      <c r="B472" s="5" t="s">
        <v>589</v>
      </c>
    </row>
    <row r="473" spans="1:2">
      <c r="A473" s="7" t="s">
        <v>1117</v>
      </c>
      <c r="B473" s="5" t="s">
        <v>590</v>
      </c>
    </row>
    <row r="474" spans="1:2">
      <c r="A474" s="7" t="s">
        <v>1118</v>
      </c>
      <c r="B474" s="5" t="s">
        <v>591</v>
      </c>
    </row>
    <row r="475" spans="1:2">
      <c r="A475" s="7" t="s">
        <v>1119</v>
      </c>
      <c r="B475" s="5" t="s">
        <v>592</v>
      </c>
    </row>
    <row r="476" spans="1:2">
      <c r="A476" s="7" t="s">
        <v>1120</v>
      </c>
      <c r="B476" s="5" t="s">
        <v>593</v>
      </c>
    </row>
    <row r="477" spans="1:2">
      <c r="A477" s="7" t="s">
        <v>1121</v>
      </c>
      <c r="B477" s="5" t="s">
        <v>594</v>
      </c>
    </row>
    <row r="478" spans="1:2">
      <c r="A478" s="7" t="s">
        <v>1122</v>
      </c>
      <c r="B478" s="5" t="s">
        <v>595</v>
      </c>
    </row>
    <row r="479" spans="1:2">
      <c r="A479" s="7" t="s">
        <v>1123</v>
      </c>
      <c r="B479" s="5" t="s">
        <v>330</v>
      </c>
    </row>
    <row r="480" spans="1:2">
      <c r="A480" s="7" t="s">
        <v>1124</v>
      </c>
      <c r="B480" s="5" t="s">
        <v>596</v>
      </c>
    </row>
    <row r="481" spans="1:2">
      <c r="A481" s="7" t="s">
        <v>1125</v>
      </c>
      <c r="B481" s="5" t="s">
        <v>597</v>
      </c>
    </row>
    <row r="482" spans="1:2">
      <c r="A482" s="7" t="s">
        <v>1126</v>
      </c>
      <c r="B482" s="5" t="s">
        <v>598</v>
      </c>
    </row>
    <row r="483" spans="1:2">
      <c r="A483" s="7" t="s">
        <v>1127</v>
      </c>
      <c r="B483" s="5" t="s">
        <v>599</v>
      </c>
    </row>
    <row r="484" spans="1:2">
      <c r="A484" s="7" t="s">
        <v>1128</v>
      </c>
      <c r="B484" s="5" t="s">
        <v>600</v>
      </c>
    </row>
    <row r="485" spans="1:2">
      <c r="A485" s="7" t="s">
        <v>1129</v>
      </c>
      <c r="B485" s="5" t="s">
        <v>601</v>
      </c>
    </row>
    <row r="486" spans="1:2">
      <c r="A486" s="7" t="s">
        <v>1130</v>
      </c>
      <c r="B486" s="5" t="s">
        <v>602</v>
      </c>
    </row>
    <row r="487" spans="1:2">
      <c r="A487" s="7" t="s">
        <v>1131</v>
      </c>
      <c r="B487" s="5" t="s">
        <v>603</v>
      </c>
    </row>
    <row r="488" spans="1:2">
      <c r="A488" s="7" t="s">
        <v>1132</v>
      </c>
      <c r="B488" s="5" t="s">
        <v>604</v>
      </c>
    </row>
    <row r="489" spans="1:2">
      <c r="A489" s="7" t="s">
        <v>1133</v>
      </c>
      <c r="B489" s="5" t="s">
        <v>605</v>
      </c>
    </row>
    <row r="490" spans="1:2">
      <c r="A490" s="7" t="s">
        <v>1134</v>
      </c>
      <c r="B490" s="5" t="s">
        <v>606</v>
      </c>
    </row>
    <row r="491" spans="1:2">
      <c r="A491" s="7" t="s">
        <v>1135</v>
      </c>
      <c r="B491" s="5" t="s">
        <v>358</v>
      </c>
    </row>
    <row r="492" spans="1:2">
      <c r="A492" s="7" t="s">
        <v>1136</v>
      </c>
      <c r="B492" s="5" t="s">
        <v>607</v>
      </c>
    </row>
    <row r="493" spans="1:2">
      <c r="A493" s="7" t="s">
        <v>1137</v>
      </c>
      <c r="B493" s="5" t="s">
        <v>608</v>
      </c>
    </row>
    <row r="494" spans="1:2">
      <c r="A494" s="7" t="s">
        <v>1138</v>
      </c>
      <c r="B494" s="5" t="s">
        <v>609</v>
      </c>
    </row>
    <row r="495" spans="1:2">
      <c r="A495" s="7" t="s">
        <v>1139</v>
      </c>
      <c r="B495" s="5" t="s">
        <v>610</v>
      </c>
    </row>
    <row r="496" spans="1:2">
      <c r="A496" s="7" t="s">
        <v>1140</v>
      </c>
      <c r="B496" s="5" t="s">
        <v>611</v>
      </c>
    </row>
    <row r="497" spans="1:2">
      <c r="A497" s="7" t="s">
        <v>1141</v>
      </c>
      <c r="B497" s="5" t="s">
        <v>612</v>
      </c>
    </row>
    <row r="498" spans="1:2">
      <c r="A498" s="7" t="s">
        <v>1142</v>
      </c>
      <c r="B498" s="5" t="s">
        <v>613</v>
      </c>
    </row>
    <row r="499" spans="1:2">
      <c r="A499" s="7" t="s">
        <v>1143</v>
      </c>
      <c r="B499" s="5" t="s">
        <v>614</v>
      </c>
    </row>
    <row r="500" spans="1:2">
      <c r="A500" s="7" t="s">
        <v>1144</v>
      </c>
      <c r="B500" s="5" t="s">
        <v>615</v>
      </c>
    </row>
    <row r="501" spans="1:2">
      <c r="A501" s="7" t="s">
        <v>1145</v>
      </c>
      <c r="B501" s="5" t="s">
        <v>616</v>
      </c>
    </row>
    <row r="502" spans="1:2">
      <c r="A502" s="7" t="s">
        <v>1146</v>
      </c>
      <c r="B502" s="5" t="s">
        <v>617</v>
      </c>
    </row>
    <row r="503" spans="1:2">
      <c r="A503" s="7" t="s">
        <v>1147</v>
      </c>
      <c r="B503" s="5" t="s">
        <v>618</v>
      </c>
    </row>
    <row r="504" spans="1:2">
      <c r="A504" s="7" t="s">
        <v>1148</v>
      </c>
      <c r="B504" s="5" t="s">
        <v>619</v>
      </c>
    </row>
    <row r="505" spans="1:2">
      <c r="A505" s="7" t="s">
        <v>1149</v>
      </c>
      <c r="B505" s="5" t="s">
        <v>620</v>
      </c>
    </row>
    <row r="506" spans="1:2">
      <c r="A506" s="7" t="s">
        <v>1150</v>
      </c>
      <c r="B506" s="5" t="s">
        <v>621</v>
      </c>
    </row>
    <row r="507" spans="1:2">
      <c r="A507" s="7" t="s">
        <v>93</v>
      </c>
      <c r="B507" s="5" t="s">
        <v>622</v>
      </c>
    </row>
    <row r="508" spans="1:2">
      <c r="A508" s="7" t="s">
        <v>1151</v>
      </c>
      <c r="B508" s="5" t="s">
        <v>623</v>
      </c>
    </row>
    <row r="509" spans="1:2">
      <c r="A509" s="7" t="s">
        <v>1152</v>
      </c>
      <c r="B509" s="5" t="s">
        <v>624</v>
      </c>
    </row>
    <row r="510" spans="1:2">
      <c r="A510" s="7" t="s">
        <v>1153</v>
      </c>
      <c r="B510" s="5" t="s">
        <v>625</v>
      </c>
    </row>
    <row r="511" spans="1:2">
      <c r="A511" s="7" t="s">
        <v>1154</v>
      </c>
      <c r="B511" s="5" t="s">
        <v>626</v>
      </c>
    </row>
    <row r="512" spans="1:2">
      <c r="A512" s="7" t="s">
        <v>1155</v>
      </c>
      <c r="B512" s="5" t="s">
        <v>627</v>
      </c>
    </row>
    <row r="513" spans="1:2">
      <c r="A513" s="7" t="s">
        <v>1156</v>
      </c>
      <c r="B513" s="5" t="s">
        <v>628</v>
      </c>
    </row>
    <row r="514" spans="1:2">
      <c r="A514" s="7" t="s">
        <v>1157</v>
      </c>
      <c r="B514" s="5" t="s">
        <v>629</v>
      </c>
    </row>
    <row r="515" spans="1:2">
      <c r="A515" s="7" t="s">
        <v>1158</v>
      </c>
      <c r="B515" s="5" t="s">
        <v>630</v>
      </c>
    </row>
    <row r="516" spans="1:2">
      <c r="A516" s="7" t="s">
        <v>1159</v>
      </c>
      <c r="B516" s="5" t="s">
        <v>631</v>
      </c>
    </row>
    <row r="517" spans="1:2">
      <c r="A517" s="7" t="s">
        <v>1160</v>
      </c>
      <c r="B517" s="5" t="s">
        <v>632</v>
      </c>
    </row>
    <row r="518" spans="1:2">
      <c r="A518" s="7" t="s">
        <v>1161</v>
      </c>
      <c r="B518" s="5" t="s">
        <v>633</v>
      </c>
    </row>
    <row r="519" spans="1:2">
      <c r="A519" s="7" t="s">
        <v>1162</v>
      </c>
      <c r="B519" s="5" t="s">
        <v>634</v>
      </c>
    </row>
    <row r="520" spans="1:2">
      <c r="A520" s="7" t="s">
        <v>1163</v>
      </c>
      <c r="B520" s="5" t="s">
        <v>635</v>
      </c>
    </row>
    <row r="521" spans="1:2">
      <c r="A521" s="7" t="s">
        <v>1164</v>
      </c>
      <c r="B521" s="5" t="s">
        <v>636</v>
      </c>
    </row>
    <row r="522" spans="1:2">
      <c r="A522" s="7" t="s">
        <v>1165</v>
      </c>
      <c r="B522" s="5" t="s">
        <v>637</v>
      </c>
    </row>
    <row r="523" spans="1:2">
      <c r="A523" s="7" t="s">
        <v>1166</v>
      </c>
      <c r="B523" s="5" t="s">
        <v>638</v>
      </c>
    </row>
    <row r="524" spans="1:2">
      <c r="A524" s="7" t="s">
        <v>1167</v>
      </c>
      <c r="B524" s="5" t="s">
        <v>639</v>
      </c>
    </row>
    <row r="525" spans="1:2">
      <c r="A525" s="7" t="s">
        <v>1168</v>
      </c>
      <c r="B525" s="5" t="s">
        <v>640</v>
      </c>
    </row>
    <row r="526" spans="1:2">
      <c r="A526" s="7" t="s">
        <v>1169</v>
      </c>
      <c r="B526" s="5" t="s">
        <v>641</v>
      </c>
    </row>
    <row r="527" spans="1:2">
      <c r="A527" s="7" t="s">
        <v>1170</v>
      </c>
      <c r="B527" s="5" t="s">
        <v>642</v>
      </c>
    </row>
    <row r="528" spans="1:2">
      <c r="A528" s="7" t="s">
        <v>1171</v>
      </c>
      <c r="B528" s="5" t="s">
        <v>643</v>
      </c>
    </row>
    <row r="529" spans="1:2">
      <c r="A529" s="7" t="s">
        <v>1172</v>
      </c>
      <c r="B529" s="5" t="s">
        <v>644</v>
      </c>
    </row>
    <row r="530" spans="1:2">
      <c r="A530" s="7" t="s">
        <v>1173</v>
      </c>
      <c r="B530" s="5" t="s">
        <v>645</v>
      </c>
    </row>
    <row r="531" spans="1:2">
      <c r="A531" s="7" t="s">
        <v>1174</v>
      </c>
      <c r="B531" s="5" t="s">
        <v>646</v>
      </c>
    </row>
    <row r="532" spans="1:2">
      <c r="A532" s="7" t="s">
        <v>1175</v>
      </c>
      <c r="B532" s="5" t="s">
        <v>647</v>
      </c>
    </row>
    <row r="533" spans="1:2">
      <c r="A533" s="7" t="s">
        <v>122</v>
      </c>
      <c r="B533" s="5" t="s">
        <v>648</v>
      </c>
    </row>
    <row r="534" spans="1:2">
      <c r="A534" s="7" t="s">
        <v>1176</v>
      </c>
      <c r="B534" s="5" t="s">
        <v>649</v>
      </c>
    </row>
  </sheetData>
  <hyperlinks>
    <hyperlink ref="B278" r:id="rId1" display="http://www.sam.gov/" xr:uid="{B51B2D3E-4A0A-4E58-85BB-622A78BBCAC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 do list</vt:lpstr>
      <vt:lpstr>Contract Action Questions</vt:lpstr>
      <vt:lpstr>Thresholds</vt:lpstr>
      <vt:lpstr>Applicable Thresholds</vt:lpstr>
      <vt:lpstr>Options Sheet</vt:lpstr>
      <vt:lpstr>Options Sheet DONT APPLY</vt:lpstr>
      <vt:lpstr>Comment Compute</vt:lpstr>
      <vt:lpstr>Unique Compute</vt:lpstr>
      <vt:lpstr>Split and Transpose Compute</vt:lpstr>
      <vt:lpstr>Applicable Checklist Items</vt:lpstr>
      <vt:lpstr>Comment 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Clift</dc:creator>
  <cp:lastModifiedBy>Keith Clift</cp:lastModifiedBy>
  <dcterms:created xsi:type="dcterms:W3CDTF">2024-05-05T02:46:40Z</dcterms:created>
  <dcterms:modified xsi:type="dcterms:W3CDTF">2025-07-25T07:56:21Z</dcterms:modified>
</cp:coreProperties>
</file>