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.Schaub\Documents\"/>
    </mc:Choice>
  </mc:AlternateContent>
  <xr:revisionPtr revIDLastSave="0" documentId="8_{95E82CD8-0F8E-4769-BC4E-A852328AB9A0}" xr6:coauthVersionLast="43" xr6:coauthVersionMax="43" xr10:uidLastSave="{00000000-0000-0000-0000-000000000000}"/>
  <bookViews>
    <workbookView xWindow="-120" yWindow="-120" windowWidth="29040" windowHeight="15840" xr2:uid="{A97DE572-24DB-46EF-A502-0B82938DD5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I11" i="1"/>
  <c r="C18" i="1"/>
  <c r="C15" i="1"/>
  <c r="C14" i="1"/>
  <c r="C17" i="1"/>
  <c r="C19" i="1"/>
  <c r="C16" i="1"/>
  <c r="C13" i="1"/>
  <c r="C2" i="1"/>
  <c r="I10" i="1"/>
  <c r="H10" i="1"/>
  <c r="E18" i="1" l="1"/>
  <c r="I18" i="1" s="1"/>
  <c r="E14" i="1"/>
  <c r="I14" i="1" s="1"/>
  <c r="E15" i="1"/>
  <c r="I15" i="1" s="1"/>
  <c r="E17" i="1"/>
  <c r="I17" i="1" s="1"/>
  <c r="E13" i="1"/>
  <c r="I13" i="1" s="1"/>
  <c r="E16" i="1"/>
  <c r="I16" i="1" s="1"/>
  <c r="E19" i="1"/>
  <c r="I19" i="1" s="1"/>
  <c r="H11" i="1"/>
  <c r="H15" i="1" s="1"/>
  <c r="H18" i="1" l="1"/>
  <c r="H14" i="1"/>
  <c r="H17" i="1"/>
  <c r="H19" i="1"/>
  <c r="H16" i="1"/>
</calcChain>
</file>

<file path=xl/sharedStrings.xml><?xml version="1.0" encoding="utf-8"?>
<sst xmlns="http://schemas.openxmlformats.org/spreadsheetml/2006/main" count="41" uniqueCount="29">
  <si>
    <t>posX</t>
  </si>
  <si>
    <t>posY</t>
  </si>
  <si>
    <t>d90</t>
  </si>
  <si>
    <t>d150</t>
  </si>
  <si>
    <t>d30</t>
  </si>
  <si>
    <t>ux</t>
  </si>
  <si>
    <t>uy</t>
  </si>
  <si>
    <t xml:space="preserve"> </t>
  </si>
  <si>
    <t>d120</t>
  </si>
  <si>
    <t>deg</t>
  </si>
  <si>
    <t>radians</t>
  </si>
  <si>
    <t>distanceMeasured</t>
  </si>
  <si>
    <t>thetaTotal = Heading + (UltrasoundAngle - 90)</t>
  </si>
  <si>
    <t>d100</t>
  </si>
  <si>
    <t>ultrasound angle</t>
  </si>
  <si>
    <t>y_offset (from car's center point to ultrasound servo)</t>
  </si>
  <si>
    <t>cm</t>
  </si>
  <si>
    <t>ultrasound vectors</t>
  </si>
  <si>
    <t>car's posX,posY</t>
  </si>
  <si>
    <t>d60</t>
  </si>
  <si>
    <t>d80</t>
  </si>
  <si>
    <t>ultrasound's position</t>
  </si>
  <si>
    <t>unit circle pt</t>
  </si>
  <si>
    <t>theta_Total</t>
  </si>
  <si>
    <t>xcar = posX, dultrasound = y_offset*sin(Heading),Dmeasure=distance reported by ultrasound</t>
  </si>
  <si>
    <t>Heading (car's heading)</t>
  </si>
  <si>
    <t>Ultrasound_xdata = xcar +(dultrasound*cos(Heading)+Dmeasure*cos(Theta_Total)</t>
  </si>
  <si>
    <t>Ultrasound_ydata = ycar +(dultrasound*sin(Heading)+Dmeasure*sin(Theta_Total)</t>
  </si>
  <si>
    <t>ycar = posY, dultrasound = y_offset*cos(Heading),Dmeasure=distance reported by ultrasound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</si>
</sst>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A81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Ultrasound Points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11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11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BA-4A0C-B235-4FF304A12C19}"/>
              </c:ext>
            </c:extLst>
          </c:dPt>
          <c:dPt>
            <c:idx val="8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6BA-4A0C-B235-4FF304A12C19}"/>
              </c:ext>
            </c:extLst>
          </c:dPt>
          <c:dPt>
            <c:idx val="9"/>
            <c:marker>
              <c:symbol val="circle"/>
              <c:size val="11"/>
              <c:spPr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6BA-4A0C-B235-4FF304A12C19}"/>
              </c:ext>
            </c:extLst>
          </c:dPt>
          <c:dPt>
            <c:idx val="10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6BA-4A0C-B235-4FF304A12C19}"/>
              </c:ext>
            </c:extLst>
          </c:dPt>
          <c:dPt>
            <c:idx val="11"/>
            <c:marker>
              <c:symbol val="circle"/>
              <c:size val="11"/>
              <c:spPr>
                <a:blipFill>
                  <a:blip xmlns:r="http://schemas.openxmlformats.org/officeDocument/2006/relationships" r:embed="rId4"/>
                  <a:tile tx="0" ty="0" sx="100000" sy="100000" flip="none" algn="tl"/>
                </a:blip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6BA-4A0C-B235-4FF304A12C19}"/>
              </c:ext>
            </c:extLst>
          </c:dPt>
          <c:dPt>
            <c:idx val="12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11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9.3567251461988299E-2"/>
                  <c:y val="6.3025073993410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UnitCircle(for Reference)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BA-4A0C-B235-4FF304A12C19}"/>
                </c:ext>
              </c:extLst>
            </c:dLbl>
            <c:dLbl>
              <c:idx val="4"/>
              <c:layout>
                <c:manualLayout>
                  <c:x val="7.1974808816912764E-3"/>
                  <c:y val="-3.66088631984585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 Position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1.6194331983805602E-2"/>
                  <c:y val="-4.046242774566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Ultrasound Position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d30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BA-4A0C-B235-4FF304A12C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d90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BA-4A0C-B235-4FF304A12C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d100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BA-4A0C-B235-4FF304A12C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d150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Sheet1!$H$6:$H$19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 formatCode="0.00">
                  <c:v>1.0000000000000004</c:v>
                </c:pt>
                <c:pt idx="7" formatCode="0.00">
                  <c:v>8.794228634059948</c:v>
                </c:pt>
                <c:pt idx="8" formatCode="0.00">
                  <c:v>5.5000000000000018</c:v>
                </c:pt>
                <c:pt idx="9" formatCode="0.00">
                  <c:v>2.5628335990023743</c:v>
                </c:pt>
                <c:pt idx="10" formatCode="0.00">
                  <c:v>1.0000000000000009</c:v>
                </c:pt>
                <c:pt idx="11" formatCode="0.00">
                  <c:v>-0.56283359900237229</c:v>
                </c:pt>
                <c:pt idx="12" formatCode="0.00">
                  <c:v>-3.4999999999999978</c:v>
                </c:pt>
                <c:pt idx="13" formatCode="0.00">
                  <c:v>-6.794228634059948</c:v>
                </c:pt>
              </c:numCache>
            </c:numRef>
          </c:xVal>
          <c:yVal>
            <c:numRef>
              <c:f>Sheet1!$I$6:$I$19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1</c:v>
                </c:pt>
                <c:pt idx="5">
                  <c:v>9.4</c:v>
                </c:pt>
                <c:pt idx="7" formatCode="0.00">
                  <c:v>13.899999999999999</c:v>
                </c:pt>
                <c:pt idx="8" formatCode="0.00">
                  <c:v>17.194228634059947</c:v>
                </c:pt>
                <c:pt idx="9" formatCode="0.00">
                  <c:v>18.263269777109873</c:v>
                </c:pt>
                <c:pt idx="10" formatCode="0.00">
                  <c:v>18.399999999999999</c:v>
                </c:pt>
                <c:pt idx="11" formatCode="0.00">
                  <c:v>18.263269777109873</c:v>
                </c:pt>
                <c:pt idx="12" formatCode="0.00">
                  <c:v>17.194228634059947</c:v>
                </c:pt>
                <c:pt idx="13" formatCode="0.00">
                  <c:v>13.899999999999999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A-4A0C-B235-4FF304A1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57664"/>
        <c:axId val="381456680"/>
      </c:scatterChart>
      <c:valAx>
        <c:axId val="3814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6680"/>
        <c:crosses val="autoZero"/>
        <c:crossBetween val="midCat"/>
      </c:valAx>
      <c:valAx>
        <c:axId val="3814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19050</xdr:rowOff>
    </xdr:from>
    <xdr:to>
      <xdr:col>22</xdr:col>
      <xdr:colOff>66675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A1DFC-EB91-405C-B006-52736600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7C87-E82E-4643-BE36-C929C0AF21A7}">
  <dimension ref="A1:I30"/>
  <sheetViews>
    <sheetView tabSelected="1" workbookViewId="0">
      <selection activeCell="I13" sqref="I13"/>
    </sheetView>
  </sheetViews>
  <sheetFormatPr defaultRowHeight="15" x14ac:dyDescent="0.25"/>
  <cols>
    <col min="1" max="1" width="27.5703125" customWidth="1"/>
    <col min="2" max="2" width="9.42578125" customWidth="1"/>
    <col min="4" max="5" width="17.42578125" customWidth="1"/>
    <col min="7" max="7" width="19.85546875" bestFit="1" customWidth="1"/>
    <col min="8" max="9" width="12" bestFit="1" customWidth="1"/>
  </cols>
  <sheetData>
    <row r="1" spans="1:9" x14ac:dyDescent="0.25">
      <c r="B1" t="s">
        <v>9</v>
      </c>
      <c r="C1" t="s">
        <v>10</v>
      </c>
    </row>
    <row r="2" spans="1:9" x14ac:dyDescent="0.25">
      <c r="A2" t="s">
        <v>25</v>
      </c>
      <c r="B2" s="4">
        <v>90</v>
      </c>
      <c r="C2">
        <f>B2*PI()/180</f>
        <v>1.5707963267948966</v>
      </c>
      <c r="H2" t="s">
        <v>7</v>
      </c>
      <c r="I2" t="s">
        <v>7</v>
      </c>
    </row>
    <row r="3" spans="1:9" x14ac:dyDescent="0.25">
      <c r="A3" t="s">
        <v>0</v>
      </c>
      <c r="B3" s="4">
        <v>1</v>
      </c>
      <c r="C3" t="s">
        <v>16</v>
      </c>
      <c r="H3" t="s">
        <v>7</v>
      </c>
      <c r="I3" t="s">
        <v>7</v>
      </c>
    </row>
    <row r="4" spans="1:9" x14ac:dyDescent="0.25">
      <c r="A4" t="s">
        <v>1</v>
      </c>
      <c r="B4" s="4">
        <v>1</v>
      </c>
      <c r="C4" t="s">
        <v>16</v>
      </c>
      <c r="H4" t="s">
        <v>5</v>
      </c>
      <c r="I4" t="s">
        <v>6</v>
      </c>
    </row>
    <row r="5" spans="1:9" ht="30" x14ac:dyDescent="0.25">
      <c r="A5" s="3" t="s">
        <v>15</v>
      </c>
      <c r="B5">
        <v>8.4</v>
      </c>
    </row>
    <row r="6" spans="1:9" x14ac:dyDescent="0.25">
      <c r="A6" s="3"/>
      <c r="G6" t="s">
        <v>22</v>
      </c>
      <c r="H6">
        <v>1</v>
      </c>
      <c r="I6">
        <v>0</v>
      </c>
    </row>
    <row r="7" spans="1:9" x14ac:dyDescent="0.25">
      <c r="A7" t="s">
        <v>7</v>
      </c>
      <c r="G7" t="s">
        <v>22</v>
      </c>
      <c r="H7">
        <v>0</v>
      </c>
      <c r="I7">
        <v>1</v>
      </c>
    </row>
    <row r="8" spans="1:9" x14ac:dyDescent="0.25">
      <c r="G8" t="s">
        <v>22</v>
      </c>
      <c r="H8">
        <v>-1</v>
      </c>
      <c r="I8">
        <v>0</v>
      </c>
    </row>
    <row r="9" spans="1:9" x14ac:dyDescent="0.25">
      <c r="G9" t="s">
        <v>22</v>
      </c>
      <c r="H9">
        <v>0</v>
      </c>
      <c r="I9">
        <v>-1</v>
      </c>
    </row>
    <row r="10" spans="1:9" x14ac:dyDescent="0.25">
      <c r="G10" t="s">
        <v>18</v>
      </c>
      <c r="H10">
        <f>B3</f>
        <v>1</v>
      </c>
      <c r="I10">
        <f>B4</f>
        <v>1</v>
      </c>
    </row>
    <row r="11" spans="1:9" x14ac:dyDescent="0.25">
      <c r="B11" s="2" t="s">
        <v>14</v>
      </c>
      <c r="C11" s="2"/>
      <c r="G11" t="s">
        <v>21</v>
      </c>
      <c r="H11" s="1">
        <f>B3+B$5*COS(C2)</f>
        <v>1.0000000000000004</v>
      </c>
      <c r="I11">
        <f>B4+$B$5*SIN(C2)</f>
        <v>9.4</v>
      </c>
    </row>
    <row r="12" spans="1:9" x14ac:dyDescent="0.25">
      <c r="A12" t="s">
        <v>17</v>
      </c>
      <c r="B12" t="s">
        <v>9</v>
      </c>
      <c r="C12" t="s">
        <v>10</v>
      </c>
      <c r="D12" t="s">
        <v>11</v>
      </c>
      <c r="E12" t="s">
        <v>23</v>
      </c>
    </row>
    <row r="13" spans="1:9" x14ac:dyDescent="0.25">
      <c r="A13" t="s">
        <v>4</v>
      </c>
      <c r="B13">
        <v>30</v>
      </c>
      <c r="C13">
        <f t="shared" ref="C13:C15" si="0">B13*PI()/180</f>
        <v>0.52359877559829882</v>
      </c>
      <c r="D13" s="4">
        <v>9</v>
      </c>
      <c r="E13">
        <f>$C$2+(C13-PI()/2)</f>
        <v>0.5235987755982987</v>
      </c>
      <c r="H13" s="1">
        <f>$H$11+D13*COS(E13)</f>
        <v>8.794228634059948</v>
      </c>
      <c r="I13" s="1">
        <f>$I$11+D13*SIN(E13)</f>
        <v>13.899999999999999</v>
      </c>
    </row>
    <row r="14" spans="1:9" x14ac:dyDescent="0.25">
      <c r="A14" t="s">
        <v>19</v>
      </c>
      <c r="B14">
        <v>60</v>
      </c>
      <c r="C14">
        <f t="shared" si="0"/>
        <v>1.0471975511965976</v>
      </c>
      <c r="D14" s="4">
        <v>9</v>
      </c>
      <c r="E14">
        <f>$C$2+(C14-PI()/2)</f>
        <v>1.0471975511965976</v>
      </c>
      <c r="H14" s="1">
        <f>$H$11+D14*COS(E14)</f>
        <v>5.5000000000000018</v>
      </c>
      <c r="I14" s="1">
        <f>$I$11+D14*SIN(E14)</f>
        <v>17.194228634059947</v>
      </c>
    </row>
    <row r="15" spans="1:9" x14ac:dyDescent="0.25">
      <c r="A15" t="s">
        <v>20</v>
      </c>
      <c r="B15">
        <v>80</v>
      </c>
      <c r="C15">
        <f t="shared" si="0"/>
        <v>1.3962634015954636</v>
      </c>
      <c r="D15" s="4">
        <v>9</v>
      </c>
      <c r="E15">
        <f>$C$2+(C15-PI()/2)</f>
        <v>1.3962634015954636</v>
      </c>
      <c r="H15" s="1">
        <f>$H$11+D15*COS(E15)</f>
        <v>2.5628335990023743</v>
      </c>
      <c r="I15" s="1">
        <f>$I$11+D15*SIN(E15)</f>
        <v>18.263269777109873</v>
      </c>
    </row>
    <row r="16" spans="1:9" x14ac:dyDescent="0.25">
      <c r="A16" t="s">
        <v>2</v>
      </c>
      <c r="B16">
        <v>90</v>
      </c>
      <c r="C16">
        <f>B16*PI()/180</f>
        <v>1.5707963267948966</v>
      </c>
      <c r="D16" s="4">
        <v>9</v>
      </c>
      <c r="E16">
        <f>$C$2+(C16-PI()/2)</f>
        <v>1.5707963267948966</v>
      </c>
      <c r="H16" s="1">
        <f>$H$11+D16*COS(E16)</f>
        <v>1.0000000000000009</v>
      </c>
      <c r="I16" s="1">
        <f>$I$11+D16*SIN(E16)</f>
        <v>18.399999999999999</v>
      </c>
    </row>
    <row r="17" spans="1:9" x14ac:dyDescent="0.25">
      <c r="A17" t="s">
        <v>13</v>
      </c>
      <c r="B17">
        <v>100</v>
      </c>
      <c r="C17">
        <f>B17*PI()/180</f>
        <v>1.7453292519943295</v>
      </c>
      <c r="D17" s="4">
        <v>9</v>
      </c>
      <c r="E17">
        <f>$C$2+(C17-PI()/2)</f>
        <v>1.7453292519943295</v>
      </c>
      <c r="H17" s="1">
        <f>$H$11+D17*COS(E17)</f>
        <v>-0.56283359900237229</v>
      </c>
      <c r="I17" s="1">
        <f>$I$11+D17*SIN(E17)</f>
        <v>18.263269777109873</v>
      </c>
    </row>
    <row r="18" spans="1:9" x14ac:dyDescent="0.25">
      <c r="A18" t="s">
        <v>8</v>
      </c>
      <c r="B18">
        <v>120</v>
      </c>
      <c r="C18">
        <f>B18*PI()/180</f>
        <v>2.0943951023931953</v>
      </c>
      <c r="D18" s="4">
        <v>9</v>
      </c>
      <c r="E18">
        <f>$C$2+(C18-PI()/2)</f>
        <v>2.0943951023931953</v>
      </c>
      <c r="H18" s="1">
        <f>$H$11+D18*COS(E18)</f>
        <v>-3.4999999999999978</v>
      </c>
      <c r="I18" s="1">
        <f>$I$11+D18*SIN(E18)</f>
        <v>17.194228634059947</v>
      </c>
    </row>
    <row r="19" spans="1:9" x14ac:dyDescent="0.25">
      <c r="A19" t="s">
        <v>3</v>
      </c>
      <c r="B19">
        <v>150</v>
      </c>
      <c r="C19">
        <f>B19*PI()/180</f>
        <v>2.6179938779914944</v>
      </c>
      <c r="D19" s="4">
        <v>9</v>
      </c>
      <c r="E19">
        <f>$C$2+(C19-PI()/2)</f>
        <v>2.6179938779914944</v>
      </c>
      <c r="H19" s="1">
        <f>$H$11+D19*COS(E19)</f>
        <v>-6.794228634059948</v>
      </c>
      <c r="I19" s="1">
        <f>$I$11+D19*SIN(E19)</f>
        <v>13.899999999999999</v>
      </c>
    </row>
    <row r="21" spans="1:9" x14ac:dyDescent="0.25">
      <c r="G21" t="s">
        <v>7</v>
      </c>
    </row>
    <row r="25" spans="1:9" x14ac:dyDescent="0.25">
      <c r="G25" t="s">
        <v>7</v>
      </c>
    </row>
    <row r="28" spans="1:9" ht="30" x14ac:dyDescent="0.25">
      <c r="A28" s="3" t="s">
        <v>12</v>
      </c>
    </row>
    <row r="29" spans="1:9" ht="45" x14ac:dyDescent="0.25">
      <c r="A29" s="3" t="s">
        <v>26</v>
      </c>
      <c r="B29" t="s">
        <v>24</v>
      </c>
    </row>
    <row r="30" spans="1:9" ht="45" x14ac:dyDescent="0.25">
      <c r="A30" s="3" t="s">
        <v>27</v>
      </c>
      <c r="B30" t="s">
        <v>28</v>
      </c>
    </row>
  </sheetData>
  <mergeCells count="1">
    <mergeCell ref="B11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A699-CEF4-4A99-BE18-AE3719509D17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3D5EEA5CE10F4E81C65A6B63D38C3A" ma:contentTypeVersion="18" ma:contentTypeDescription="Create a new document." ma:contentTypeScope="" ma:versionID="b56973799efb62aff631a8983a9915f7">
  <xsd:schema xmlns:xsd="http://www.w3.org/2001/XMLSchema" xmlns:xs="http://www.w3.org/2001/XMLSchema" xmlns:p="http://schemas.microsoft.com/office/2006/metadata/properties" xmlns:ns3="33523c09-ab54-4ff0-8272-e6d3064a2866" xmlns:ns4="ac218c0c-10d5-4f0d-ad18-1b34efee4a39" targetNamespace="http://schemas.microsoft.com/office/2006/metadata/properties" ma:root="true" ma:fieldsID="df099c3741b1f9f73d37b0a9a68221b5" ns3:_="" ns4:_="">
    <xsd:import namespace="33523c09-ab54-4ff0-8272-e6d3064a2866"/>
    <xsd:import namespace="ac218c0c-10d5-4f0d-ad18-1b34efee4a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23c09-ab54-4ff0-8272-e6d3064a28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18c0c-10d5-4f0d-ad18-1b34efee4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218c0c-10d5-4f0d-ad18-1b34efee4a39" xsi:nil="true"/>
  </documentManagement>
</p:properties>
</file>

<file path=customXml/itemProps1.xml><?xml version="1.0" encoding="utf-8"?>
<ds:datastoreItem xmlns:ds="http://schemas.openxmlformats.org/officeDocument/2006/customXml" ds:itemID="{FFED8D65-95A1-4340-B0C8-21429CC47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23c09-ab54-4ff0-8272-e6d3064a2866"/>
    <ds:schemaRef ds:uri="ac218c0c-10d5-4f0d-ad18-1b34efee4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8A4957-7E36-453C-B511-B2E1EA9839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BCC23F-487A-4C61-BEBF-04558C2B182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523c09-ab54-4ff0-8272-e6d3064a2866"/>
    <ds:schemaRef ds:uri="ac218c0c-10d5-4f0d-ad18-1b34efee4a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Advantest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Schaub, Keith</dc:creator>
  <cp:lastModifiedBy>Schaub, Keith</cp:lastModifiedBy>
  <dcterms:created xsi:type="dcterms:W3CDTF">2024-02-19T18:59:52Z</dcterms:created>
  <dcterms:modified xsi:type="dcterms:W3CDTF">2024-02-19T21:13:56Z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0x010100493D5EEA5CE10F4E81C65A6B63D38C3A</vt:lpwstr>
  </property>
</Properties>
</file>