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hnsonke6\Downloads\"/>
    </mc:Choice>
  </mc:AlternateContent>
  <bookViews>
    <workbookView xWindow="0" yWindow="0" windowWidth="28800" windowHeight="14100"/>
  </bookViews>
  <sheets>
    <sheet name="Summary" sheetId="9" r:id="rId1"/>
    <sheet name="Total" sheetId="2" r:id="rId2"/>
    <sheet name="White" sheetId="1" r:id="rId3"/>
    <sheet name="Black" sheetId="3" r:id="rId4"/>
    <sheet name="AIAN" sheetId="4" r:id="rId5"/>
    <sheet name="Asian" sheetId="5" r:id="rId6"/>
    <sheet name="NHPI" sheetId="6" r:id="rId7"/>
    <sheet name="Two or More Races" sheetId="8" r:id="rId8"/>
  </sheets>
  <definedNames>
    <definedName name="nc2019_asr6h_1">White!$A$5:$M$329</definedName>
    <definedName name="_xlnm.Print_Area" localSheetId="2">White!$A$4:$M$334</definedName>
    <definedName name="_xlnm.Print_Titles" localSheetId="2">White!$A:$A,White!$4:$5</definedName>
  </definedNames>
  <calcPr calcId="162913"/>
</workbook>
</file>

<file path=xl/calcChain.xml><?xml version="1.0" encoding="utf-8"?>
<calcChain xmlns="http://schemas.openxmlformats.org/spreadsheetml/2006/main">
  <c r="R86" i="2" l="1"/>
  <c r="Q86" i="2"/>
  <c r="P86" i="2"/>
  <c r="O86" i="2"/>
  <c r="N86" i="2"/>
  <c r="M86" i="2"/>
  <c r="L86" i="2"/>
  <c r="K86" i="2"/>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R50" i="2"/>
  <c r="Q50" i="2"/>
  <c r="K50" i="2" s="1"/>
  <c r="P50" i="2"/>
  <c r="O50" i="2"/>
  <c r="N50" i="2"/>
  <c r="M50" i="2"/>
  <c r="L50" i="2"/>
  <c r="R49" i="2"/>
  <c r="Q49" i="2"/>
  <c r="K49" i="2" s="1"/>
  <c r="P49" i="2"/>
  <c r="O49" i="2"/>
  <c r="N49" i="2"/>
  <c r="M49" i="2"/>
  <c r="L49" i="2"/>
  <c r="R48" i="2"/>
  <c r="Q48" i="2"/>
  <c r="K48" i="2" s="1"/>
  <c r="P48" i="2"/>
  <c r="O48" i="2"/>
  <c r="N48" i="2"/>
  <c r="M48" i="2"/>
  <c r="L48" i="2"/>
  <c r="R47" i="2"/>
  <c r="Q47" i="2"/>
  <c r="K47" i="2" s="1"/>
  <c r="P47" i="2"/>
  <c r="O47" i="2"/>
  <c r="N47" i="2"/>
  <c r="M47" i="2"/>
  <c r="L47" i="2"/>
  <c r="R46" i="2"/>
  <c r="Q46" i="2"/>
  <c r="K46" i="2" s="1"/>
  <c r="P46" i="2"/>
  <c r="O46" i="2"/>
  <c r="N46" i="2"/>
  <c r="M46" i="2"/>
  <c r="L46" i="2"/>
  <c r="R45" i="2"/>
  <c r="Q45" i="2"/>
  <c r="K45" i="2" s="1"/>
  <c r="P45" i="2"/>
  <c r="O45" i="2"/>
  <c r="N45" i="2"/>
  <c r="M45" i="2"/>
  <c r="L45" i="2"/>
  <c r="R44" i="2"/>
  <c r="Q44" i="2"/>
  <c r="K44" i="2" s="1"/>
  <c r="P44" i="2"/>
  <c r="O44" i="2"/>
  <c r="N44" i="2"/>
  <c r="M44" i="2"/>
  <c r="L44" i="2"/>
  <c r="R43" i="2"/>
  <c r="Q43" i="2"/>
  <c r="K43" i="2" s="1"/>
  <c r="P43" i="2"/>
  <c r="O43" i="2"/>
  <c r="N43" i="2"/>
  <c r="M43" i="2"/>
  <c r="L43" i="2"/>
  <c r="R42" i="2"/>
  <c r="Q42" i="2"/>
  <c r="K42" i="2" s="1"/>
  <c r="P42" i="2"/>
  <c r="O42" i="2"/>
  <c r="N42" i="2"/>
  <c r="M42" i="2"/>
  <c r="L42" i="2"/>
  <c r="AB74" i="2" l="1"/>
  <c r="AA74" i="2"/>
  <c r="Z74" i="2"/>
  <c r="Y74" i="2"/>
  <c r="X74" i="2"/>
  <c r="W74" i="2"/>
  <c r="V74" i="2"/>
  <c r="U74" i="2"/>
  <c r="AB73" i="2"/>
  <c r="AA73" i="2"/>
  <c r="Z73" i="2"/>
  <c r="Y73" i="2"/>
  <c r="X73" i="2"/>
  <c r="W73" i="2"/>
  <c r="V73" i="2"/>
  <c r="U73" i="2"/>
  <c r="AB71" i="2"/>
  <c r="AA71" i="2"/>
  <c r="Z71" i="2"/>
  <c r="Y71" i="2"/>
  <c r="X71" i="2"/>
  <c r="W71" i="2"/>
  <c r="V71" i="2"/>
  <c r="U71" i="2"/>
  <c r="AB70" i="2"/>
  <c r="AA70" i="2"/>
  <c r="Z70" i="2"/>
  <c r="Y70" i="2"/>
  <c r="X70" i="2"/>
  <c r="W70" i="2"/>
  <c r="V70" i="2"/>
  <c r="U70" i="2"/>
  <c r="AB69" i="2"/>
  <c r="AA69" i="2"/>
  <c r="Z69" i="2"/>
  <c r="Y69" i="2"/>
  <c r="X69" i="2"/>
  <c r="W69" i="2"/>
  <c r="V69" i="2"/>
  <c r="U69" i="2"/>
  <c r="AB68" i="2"/>
  <c r="AA68" i="2"/>
  <c r="Z68" i="2"/>
  <c r="Y68" i="2"/>
  <c r="X68" i="2"/>
  <c r="W68" i="2"/>
  <c r="V68" i="2"/>
  <c r="U68" i="2"/>
  <c r="Q14" i="2"/>
  <c r="P14" i="2"/>
  <c r="O14" i="2"/>
  <c r="N14" i="2"/>
  <c r="M14" i="2"/>
  <c r="L14" i="2"/>
  <c r="Q13" i="2"/>
  <c r="P13" i="2"/>
  <c r="O13" i="2"/>
  <c r="N13" i="2"/>
  <c r="M13" i="2"/>
  <c r="L13" i="2"/>
  <c r="Q12" i="2"/>
  <c r="P12" i="2"/>
  <c r="O12" i="2"/>
  <c r="N12" i="2"/>
  <c r="M12" i="2"/>
  <c r="L12" i="2"/>
  <c r="Q11" i="2"/>
  <c r="P11" i="2"/>
  <c r="O11" i="2"/>
  <c r="N11" i="2"/>
  <c r="M11" i="2"/>
  <c r="W30" i="2" s="1"/>
  <c r="L11" i="2"/>
  <c r="Q10" i="2"/>
  <c r="P10" i="2"/>
  <c r="O10" i="2"/>
  <c r="N10" i="2"/>
  <c r="M10" i="2"/>
  <c r="L10" i="2"/>
  <c r="Q9" i="2"/>
  <c r="P9" i="2"/>
  <c r="O9" i="2"/>
  <c r="N9" i="2"/>
  <c r="M9" i="2"/>
  <c r="W21" i="2" s="1"/>
  <c r="L9" i="2"/>
  <c r="Q8" i="2"/>
  <c r="P8" i="2"/>
  <c r="O8" i="2"/>
  <c r="N8" i="2"/>
  <c r="M8" i="2"/>
  <c r="L8" i="2"/>
  <c r="Q7" i="2"/>
  <c r="P7" i="2"/>
  <c r="O7" i="2"/>
  <c r="N7" i="2"/>
  <c r="X19" i="2" s="1"/>
  <c r="M7" i="2"/>
  <c r="W19" i="2" s="1"/>
  <c r="L7" i="2"/>
  <c r="Q6" i="2"/>
  <c r="P6" i="2"/>
  <c r="O6" i="2"/>
  <c r="N6" i="2"/>
  <c r="M6" i="2"/>
  <c r="L6" i="2"/>
  <c r="R14" i="2"/>
  <c r="AB26" i="2" s="1"/>
  <c r="R13" i="2"/>
  <c r="R12" i="2"/>
  <c r="AB24" i="2" s="1"/>
  <c r="R11" i="2"/>
  <c r="R10" i="2"/>
  <c r="R9" i="2"/>
  <c r="R8" i="2"/>
  <c r="R7" i="2"/>
  <c r="AB19" i="2" s="1"/>
  <c r="R6" i="2"/>
  <c r="AB18" i="2" s="1"/>
  <c r="I2" i="2"/>
  <c r="H2" i="2"/>
  <c r="G2" i="2"/>
  <c r="F2" i="2"/>
  <c r="E2" i="2"/>
  <c r="D2" i="2"/>
  <c r="C2" i="2"/>
  <c r="AB30" i="2" l="1"/>
  <c r="K8" i="2"/>
  <c r="AA9" i="2" s="1"/>
  <c r="X21" i="2"/>
  <c r="X30" i="2"/>
  <c r="W20" i="2"/>
  <c r="W24" i="2"/>
  <c r="AB25" i="2"/>
  <c r="V19" i="2"/>
  <c r="V30" i="2"/>
  <c r="V23" i="2"/>
  <c r="X24" i="2"/>
  <c r="AB29" i="2"/>
  <c r="Y51" i="2" s="1"/>
  <c r="K9" i="2"/>
  <c r="AA10" i="2" s="1"/>
  <c r="K11" i="2"/>
  <c r="W12" i="2" s="1"/>
  <c r="K13" i="2"/>
  <c r="AB14" i="2" s="1"/>
  <c r="Y12" i="2"/>
  <c r="AA12" i="2"/>
  <c r="V9" i="2"/>
  <c r="AA7" i="2"/>
  <c r="AA15" i="2"/>
  <c r="Z10" i="2"/>
  <c r="Z49" i="2"/>
  <c r="Z48" i="2"/>
  <c r="Y52" i="2"/>
  <c r="Y46" i="2"/>
  <c r="Z51" i="2"/>
  <c r="Z47" i="2"/>
  <c r="Z46" i="2"/>
  <c r="Y47" i="2"/>
  <c r="Y48" i="2"/>
  <c r="Y49" i="2"/>
  <c r="V13" i="2"/>
  <c r="Y10" i="2"/>
  <c r="Y9" i="2"/>
  <c r="V15" i="2"/>
  <c r="V29" i="2"/>
  <c r="W22" i="2"/>
  <c r="V25" i="2"/>
  <c r="AB20" i="2"/>
  <c r="W29" i="2"/>
  <c r="K12" i="2"/>
  <c r="V10" i="2"/>
  <c r="X12" i="2"/>
  <c r="V20" i="2"/>
  <c r="X22" i="2"/>
  <c r="W25" i="2"/>
  <c r="AB21" i="2"/>
  <c r="X29" i="2"/>
  <c r="K6" i="2"/>
  <c r="X7" i="2" s="1"/>
  <c r="K14" i="2"/>
  <c r="W15" i="2" s="1"/>
  <c r="W9" i="2"/>
  <c r="X10" i="2"/>
  <c r="V18" i="2"/>
  <c r="X20" i="2"/>
  <c r="W23" i="2"/>
  <c r="V26" i="2"/>
  <c r="AB23" i="2"/>
  <c r="V22" i="2"/>
  <c r="X25" i="2"/>
  <c r="K7" i="2"/>
  <c r="Y8" i="2" s="1"/>
  <c r="AB13" i="2"/>
  <c r="W18" i="2"/>
  <c r="V21" i="2"/>
  <c r="X23" i="2"/>
  <c r="W26" i="2"/>
  <c r="K10" i="2"/>
  <c r="V11" i="2" s="1"/>
  <c r="AB10" i="2"/>
  <c r="W10" i="2"/>
  <c r="AB12" i="2"/>
  <c r="X18" i="2"/>
  <c r="V24" i="2"/>
  <c r="X26" i="2"/>
  <c r="AB22" i="2"/>
  <c r="Z12" i="2" l="1"/>
  <c r="Z14" i="2"/>
  <c r="X9" i="2"/>
  <c r="W14" i="2"/>
  <c r="W7" i="2"/>
  <c r="X14" i="2"/>
  <c r="Z9" i="2"/>
  <c r="Z11" i="2"/>
  <c r="Y14" i="2"/>
  <c r="V7" i="2"/>
  <c r="AB9" i="2"/>
  <c r="AA14" i="2"/>
  <c r="V14" i="2"/>
  <c r="Z52" i="2"/>
  <c r="V12" i="2"/>
  <c r="W8" i="2"/>
  <c r="Z8" i="2"/>
  <c r="V8" i="2"/>
  <c r="AA8" i="2"/>
  <c r="AB15" i="2"/>
  <c r="Z15" i="2"/>
  <c r="Y15" i="2"/>
  <c r="AA11" i="2"/>
  <c r="AB11" i="2"/>
  <c r="Y11" i="2"/>
  <c r="Y7" i="2"/>
  <c r="AB7" i="2"/>
  <c r="Z7" i="2"/>
  <c r="Z13" i="2"/>
  <c r="W13" i="2"/>
  <c r="X13" i="2"/>
  <c r="X8" i="2"/>
  <c r="Y13" i="2"/>
  <c r="X15" i="2"/>
  <c r="AA13" i="2"/>
  <c r="V49" i="2"/>
  <c r="U49" i="2"/>
  <c r="V52" i="2"/>
  <c r="V47" i="2"/>
  <c r="U51" i="2"/>
  <c r="V48" i="2"/>
  <c r="U48" i="2"/>
  <c r="U52" i="2"/>
  <c r="U47" i="2"/>
  <c r="V51" i="2"/>
  <c r="V46" i="2"/>
  <c r="U46" i="2"/>
  <c r="W48" i="2"/>
  <c r="W52" i="2"/>
  <c r="W47" i="2"/>
  <c r="X52" i="2"/>
  <c r="X46" i="2"/>
  <c r="X51" i="2"/>
  <c r="W51" i="2"/>
  <c r="W46" i="2"/>
  <c r="X49" i="2"/>
  <c r="X48" i="2"/>
  <c r="W49" i="2"/>
  <c r="X47" i="2"/>
  <c r="W11" i="2"/>
  <c r="AB52" i="2"/>
  <c r="AA52" i="2"/>
  <c r="AA47" i="2"/>
  <c r="AB47" i="2"/>
  <c r="AB51" i="2"/>
  <c r="AB49" i="2"/>
  <c r="AA51" i="2"/>
  <c r="AA46" i="2"/>
  <c r="AA49" i="2"/>
  <c r="AB48" i="2"/>
  <c r="AB46" i="2"/>
  <c r="AA48" i="2"/>
  <c r="AB8" i="2"/>
  <c r="X11" i="2"/>
</calcChain>
</file>

<file path=xl/sharedStrings.xml><?xml version="1.0" encoding="utf-8"?>
<sst xmlns="http://schemas.openxmlformats.org/spreadsheetml/2006/main" count="2337" uniqueCount="154">
  <si>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</si>
  <si>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</si>
  <si>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</si>
  <si>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</si>
  <si>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</si>
  <si>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</si>
  <si>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</si>
  <si>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</si>
  <si>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</si>
  <si>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</si>
  <si>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</si>
  <si>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</si>
  <si>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</si>
  <si>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</si>
  <si>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</si>
  <si>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</si>
  <si>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</si>
  <si>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</si>
  <si>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</si>
  <si>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</si>
  <si>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</si>
  <si>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</si>
  <si>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</si>
  <si>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</si>
  <si>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</si>
  <si>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</si>
  <si>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</si>
  <si>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</si>
  <si>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</si>
  <si>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</si>
  <si>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</si>
  <si>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</si>
  <si>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</si>
  <si>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</si>
  <si>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</si>
  <si>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</si>
  <si>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</si>
  <si>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</si>
  <si>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</si>
  <si>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</si>
  <si>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</si>
  <si>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</si>
  <si>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</si>
  <si>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</si>
  <si>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</si>
  <si>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</si>
  <si>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</si>
  <si>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</si>
  <si>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</si>
  <si>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</si>
  <si>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</si>
  <si>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</si>
  <si>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</si>
  <si>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</si>
  <si>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</si>
  <si>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</si>
  <si>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</si>
  <si>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</si>
  <si>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</si>
  <si>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</si>
  <si>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</si>
  <si>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</si>
  <si>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</si>
  <si>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</si>
  <si>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</si>
  <si>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</si>
  <si>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</si>
  <si>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</si>
  <si>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</si>
  <si>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</si>
  <si>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</si>
  <si>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</si>
  <si>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</si>
  <si>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</si>
  <si>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</si>
  <si>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</si>
  <si>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</si>
  <si>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</si>
  <si>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</si>
  <si>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</si>
  <si>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</si>
  <si>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</si>
  <si>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</si>
  <si>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</si>
  <si>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</si>
  <si>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</si>
  <si>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</si>
  <si>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</si>
  <si>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</si>
  <si>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</si>
  <si>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</si>
  <si>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</si>
  <si>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</si>
  <si>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</si>
  <si>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</si>
  <si>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</si>
  <si>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</si>
  <si>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</si>
  <si>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</si>
  <si>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</si>
  <si>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</si>
  <si>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</si>
  <si>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</si>
  <si>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</si>
  <si>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</si>
  <si>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</si>
  <si>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</si>
  <si>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</si>
  <si>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</si>
  <si>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</si>
  <si>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</si>
  <si>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</si>
  <si>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</si>
  <si>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</si>
  <si>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</si>
  <si>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White</t>
  </si>
  <si>
    <t>Black</t>
  </si>
  <si>
    <t>Asian</t>
  </si>
  <si>
    <t>AIAN</t>
  </si>
  <si>
    <t>NHPI</t>
  </si>
  <si>
    <t>2 or more</t>
  </si>
  <si>
    <t>Hispanic</t>
  </si>
  <si>
    <t>0-9</t>
  </si>
  <si>
    <t>9-19</t>
  </si>
  <si>
    <t>20-29</t>
  </si>
  <si>
    <t>30-39</t>
  </si>
  <si>
    <t>40-49</t>
  </si>
  <si>
    <t>50-59</t>
  </si>
  <si>
    <t>60-69</t>
  </si>
  <si>
    <t>70-79</t>
  </si>
  <si>
    <t>80+</t>
  </si>
  <si>
    <t>Total</t>
  </si>
  <si>
    <t>% by race</t>
  </si>
  <si>
    <t>% by race - only white, black, asian, and hispanic inlucded</t>
  </si>
  <si>
    <t>% under and over 50 yo</t>
  </si>
  <si>
    <t>under 50</t>
  </si>
  <si>
    <t>over 50</t>
  </si>
  <si>
    <t>Column Labels</t>
  </si>
  <si>
    <t>Row Labels</t>
  </si>
  <si>
    <t>Sum of Total_cases</t>
  </si>
  <si>
    <t>Sum of Total_deaths</t>
  </si>
  <si>
    <t>2020</t>
  </si>
  <si>
    <t>Qtr1</t>
  </si>
  <si>
    <t>Qtr2</t>
  </si>
  <si>
    <t>Qtr3</t>
  </si>
  <si>
    <t>Qtr4</t>
  </si>
  <si>
    <t>2021</t>
  </si>
  <si>
    <t>Grand Total</t>
  </si>
  <si>
    <t>Under 50 cases and deaths by quarter</t>
  </si>
  <si>
    <t>% +/- pop</t>
  </si>
  <si>
    <t>Age Range</t>
  </si>
  <si>
    <t>sex</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</si>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</sst>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 yyyy"/>
    <numFmt numFmtId="165" formatCode="0.0"/>
    <numFmt numFmtId="166"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166" fontId="2" fillId="0" borderId="0" xfId="1" applyNumberFormat="1" applyFont="1"/>
    <xf numFmtId="0" fontId="3" fillId="2" borderId="5" xfId="0" applyFont="1" applyFill="1" applyBorder="1" applyAlignment="1" applyProtection="1">
      <alignment vertical="center" wrapText="1"/>
      <protection locked="0"/>
    </xf>
    <xf numFmtId="16" fontId="2" fillId="0" borderId="0" xfId="0" quotePrefix="1" applyNumberFormat="1" applyFont="1"/>
    <xf numFmtId="0" fontId="2" fillId="0" borderId="0" xfId="0" quotePrefix="1" applyFont="1"/>
    <xf numFmtId="3" fontId="2" fillId="0" borderId="0" xfId="0" applyNumberFormat="1" applyFont="1"/>
    <xf numFmtId="0" fontId="1" fillId="2" borderId="0" xfId="0" applyFont="1" applyFill="1" applyAlignment="1">
      <alignment horizontal="left" vertical="center"/>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6" fillId="0" borderId="9"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2" xfId="0" applyFont="1" applyFill="1" applyBorder="1" applyAlignment="1"/>
    <xf numFmtId="0" fontId="7" fillId="4" borderId="6"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14" xfId="0" applyFont="1" applyFill="1" applyBorder="1" applyAlignment="1"/>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7" fillId="4" borderId="1" xfId="0" applyFont="1" applyFill="1" applyBorder="1" applyAlignment="1"/>
    <xf numFmtId="0" fontId="7" fillId="4" borderId="0" xfId="0" applyFont="1" applyFill="1" applyBorder="1" applyAlignment="1"/>
    <xf numFmtId="0" fontId="7" fillId="4" borderId="3"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6" fillId="0" borderId="2" xfId="0"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H7" sqref="H7"/>
    </sheetView>
  </sheetViews>
  <sheetFormatPr defaultRowHeight="15" x14ac:dyDescent="0.25"/>
  <cols>
    <col min="1" max="1" width="10.28515625" bestFit="1" customWidth="1"/>
    <col min="2" max="2" width="10.28515625" customWidth="1"/>
  </cols>
  <sheetData>
    <row r="1" spans="1:10" x14ac:dyDescent="0.25">
      <c r="A1" t="s">
        <v>150</v>
      </c>
      <c r="B1" t="s">
        <v>151</v>
      </c>
      <c r="C1" t="s">
        <v>131</v>
      </c>
      <c r="D1" t="s">
        <v>115</v>
      </c>
      <c r="E1" t="s">
        <v>116</v>
      </c>
      <c r="F1" t="s">
        <v>117</v>
      </c>
      <c r="G1" t="s">
        <v>118</v>
      </c>
      <c r="H1" t="s">
        <v>119</v>
      </c>
      <c r="I1" t="s">
        <v>120</v>
      </c>
      <c r="J1" t="s">
        <v>121</v>
      </c>
    </row>
    <row r="2" spans="1:10" x14ac:dyDescent="0.25">
      <c r="A2" t="s">
        <v>122</v>
      </c>
      <c r="B2" t="s">
        <v>153</v>
      </c>
      <c r="C2">
        <v>20331969</v>
      </c>
      <c r="D2">
        <v>10111533</v>
      </c>
      <c r="E2">
        <v>2767293</v>
      </c>
      <c r="F2">
        <v>1016528</v>
      </c>
      <c r="G2">
        <v>170680</v>
      </c>
      <c r="H2">
        <v>40935</v>
      </c>
      <c r="I2">
        <v>955733</v>
      </c>
      <c r="J2">
        <v>5269267</v>
      </c>
    </row>
    <row r="3" spans="1:10" x14ac:dyDescent="0.25">
      <c r="A3" t="s">
        <v>123</v>
      </c>
      <c r="B3" t="s">
        <v>153</v>
      </c>
      <c r="C3">
        <v>21363868</v>
      </c>
      <c r="D3">
        <v>11024966</v>
      </c>
      <c r="E3">
        <v>2913005</v>
      </c>
      <c r="F3">
        <v>1089176</v>
      </c>
      <c r="G3">
        <v>179761</v>
      </c>
      <c r="H3">
        <v>42616</v>
      </c>
      <c r="I3">
        <v>829934</v>
      </c>
      <c r="J3">
        <v>5284410</v>
      </c>
    </row>
    <row r="4" spans="1:10" x14ac:dyDescent="0.25">
      <c r="A4" t="s">
        <v>124</v>
      </c>
      <c r="B4" t="s">
        <v>153</v>
      </c>
      <c r="C4">
        <v>23069322</v>
      </c>
      <c r="D4">
        <v>12418470</v>
      </c>
      <c r="E4">
        <v>3310805</v>
      </c>
      <c r="F4">
        <v>1416195</v>
      </c>
      <c r="G4">
        <v>194625</v>
      </c>
      <c r="H4">
        <v>48197</v>
      </c>
      <c r="I4">
        <v>630853</v>
      </c>
      <c r="J4">
        <v>5050177</v>
      </c>
    </row>
    <row r="5" spans="1:10" x14ac:dyDescent="0.25">
      <c r="A5" t="s">
        <v>125</v>
      </c>
      <c r="B5" t="s">
        <v>153</v>
      </c>
      <c r="C5">
        <v>22239551</v>
      </c>
      <c r="D5">
        <v>12498632</v>
      </c>
      <c r="E5">
        <v>2816469</v>
      </c>
      <c r="F5">
        <v>1560045</v>
      </c>
      <c r="G5">
        <v>167308</v>
      </c>
      <c r="H5">
        <v>52038</v>
      </c>
      <c r="I5">
        <v>389297</v>
      </c>
      <c r="J5">
        <v>4755762</v>
      </c>
    </row>
    <row r="6" spans="1:10" x14ac:dyDescent="0.25">
      <c r="A6" t="s">
        <v>126</v>
      </c>
      <c r="B6" t="s">
        <v>153</v>
      </c>
      <c r="C6">
        <v>19992494</v>
      </c>
      <c r="D6">
        <v>11771175</v>
      </c>
      <c r="E6">
        <v>2396453</v>
      </c>
      <c r="F6">
        <v>1330944</v>
      </c>
      <c r="G6">
        <v>140078</v>
      </c>
      <c r="H6">
        <v>39608</v>
      </c>
      <c r="I6">
        <v>274284</v>
      </c>
      <c r="J6">
        <v>4039952</v>
      </c>
    </row>
    <row r="7" spans="1:10" x14ac:dyDescent="0.25">
      <c r="A7" t="s">
        <v>127</v>
      </c>
      <c r="B7" t="s">
        <v>153</v>
      </c>
      <c r="C7">
        <v>20729100</v>
      </c>
      <c r="D7">
        <v>13782800</v>
      </c>
      <c r="E7">
        <v>2395784</v>
      </c>
      <c r="F7">
        <v>1071564</v>
      </c>
      <c r="G7">
        <v>145011</v>
      </c>
      <c r="H7">
        <v>34099</v>
      </c>
      <c r="I7">
        <v>222819</v>
      </c>
      <c r="J7">
        <v>3077023</v>
      </c>
    </row>
    <row r="8" spans="1:10" x14ac:dyDescent="0.25">
      <c r="A8" t="s">
        <v>128</v>
      </c>
      <c r="B8" t="s">
        <v>153</v>
      </c>
      <c r="C8">
        <v>18056503</v>
      </c>
      <c r="D8">
        <v>13243370</v>
      </c>
      <c r="E8">
        <v>1848133</v>
      </c>
      <c r="F8">
        <v>822686</v>
      </c>
      <c r="G8">
        <v>116653</v>
      </c>
      <c r="H8">
        <v>24741</v>
      </c>
      <c r="I8">
        <v>169113</v>
      </c>
      <c r="J8">
        <v>1831807</v>
      </c>
    </row>
    <row r="9" spans="1:10" x14ac:dyDescent="0.25">
      <c r="A9" t="s">
        <v>129</v>
      </c>
      <c r="B9" t="s">
        <v>153</v>
      </c>
      <c r="C9">
        <v>10818305</v>
      </c>
      <c r="D9">
        <v>8454306</v>
      </c>
      <c r="E9">
        <v>872504</v>
      </c>
      <c r="F9">
        <v>470595</v>
      </c>
      <c r="G9">
        <v>60913</v>
      </c>
      <c r="H9">
        <v>12633</v>
      </c>
      <c r="I9">
        <v>84566</v>
      </c>
      <c r="J9">
        <v>862788</v>
      </c>
    </row>
    <row r="10" spans="1:10" x14ac:dyDescent="0.25">
      <c r="A10" t="s">
        <v>130</v>
      </c>
      <c r="B10" t="s">
        <v>153</v>
      </c>
      <c r="C10">
        <v>5056212</v>
      </c>
      <c r="D10">
        <v>4007821</v>
      </c>
      <c r="E10">
        <v>353966</v>
      </c>
      <c r="F10">
        <v>231076</v>
      </c>
      <c r="G10">
        <v>23342</v>
      </c>
      <c r="H10">
        <v>4908</v>
      </c>
      <c r="I10">
        <v>35248</v>
      </c>
      <c r="J10">
        <v>399851</v>
      </c>
    </row>
    <row r="11" spans="1:10" x14ac:dyDescent="0.25">
      <c r="A11" t="s">
        <v>122</v>
      </c>
      <c r="B11" t="s">
        <v>152</v>
      </c>
      <c r="C11">
        <v>19440609</v>
      </c>
      <c r="D11">
        <v>9596775</v>
      </c>
      <c r="E11">
        <v>2693246</v>
      </c>
      <c r="F11">
        <v>962703</v>
      </c>
      <c r="G11">
        <v>163812</v>
      </c>
      <c r="H11">
        <v>39208</v>
      </c>
      <c r="I11">
        <v>916096</v>
      </c>
      <c r="J11">
        <v>5068769</v>
      </c>
    </row>
    <row r="12" spans="1:10" x14ac:dyDescent="0.25">
      <c r="A12" t="s">
        <v>123</v>
      </c>
      <c r="B12" t="s">
        <v>152</v>
      </c>
      <c r="C12">
        <v>20488970</v>
      </c>
      <c r="D12">
        <v>10474266</v>
      </c>
      <c r="E12">
        <v>2839623</v>
      </c>
      <c r="F12">
        <v>1073701</v>
      </c>
      <c r="G12">
        <v>174401</v>
      </c>
      <c r="H12">
        <v>41029</v>
      </c>
      <c r="I12">
        <v>806551</v>
      </c>
      <c r="J12">
        <v>5079399</v>
      </c>
    </row>
    <row r="13" spans="1:10" x14ac:dyDescent="0.25">
      <c r="A13" t="s">
        <v>124</v>
      </c>
      <c r="B13" t="s">
        <v>152</v>
      </c>
      <c r="C13">
        <v>22072634</v>
      </c>
      <c r="D13">
        <v>11822005</v>
      </c>
      <c r="E13">
        <v>3242522</v>
      </c>
      <c r="F13">
        <v>1415265</v>
      </c>
      <c r="G13">
        <v>187837</v>
      </c>
      <c r="H13">
        <v>45662</v>
      </c>
      <c r="I13">
        <v>625900</v>
      </c>
      <c r="J13">
        <v>4733443</v>
      </c>
    </row>
    <row r="14" spans="1:10" x14ac:dyDescent="0.25">
      <c r="A14" t="s">
        <v>125</v>
      </c>
      <c r="B14" t="s">
        <v>152</v>
      </c>
      <c r="C14">
        <v>21929275</v>
      </c>
      <c r="D14">
        <v>12247696</v>
      </c>
      <c r="E14">
        <v>2994076</v>
      </c>
      <c r="F14">
        <v>1701753</v>
      </c>
      <c r="G14">
        <v>166893</v>
      </c>
      <c r="H14">
        <v>49316</v>
      </c>
      <c r="I14">
        <v>429191</v>
      </c>
      <c r="J14">
        <v>4340350</v>
      </c>
    </row>
    <row r="15" spans="1:10" x14ac:dyDescent="0.25">
      <c r="A15" t="s">
        <v>126</v>
      </c>
      <c r="B15" t="s">
        <v>152</v>
      </c>
      <c r="C15">
        <v>20326880</v>
      </c>
      <c r="D15">
        <v>11682787</v>
      </c>
      <c r="E15">
        <v>2703650</v>
      </c>
      <c r="F15">
        <v>1525450</v>
      </c>
      <c r="G15">
        <v>144779</v>
      </c>
      <c r="H15">
        <v>38481</v>
      </c>
      <c r="I15">
        <v>309398</v>
      </c>
      <c r="J15">
        <v>3922335</v>
      </c>
    </row>
    <row r="16" spans="1:10" x14ac:dyDescent="0.25">
      <c r="A16" t="s">
        <v>127</v>
      </c>
      <c r="B16" t="s">
        <v>152</v>
      </c>
      <c r="C16">
        <v>21625442</v>
      </c>
      <c r="D16">
        <v>14097603</v>
      </c>
      <c r="E16">
        <v>2754545</v>
      </c>
      <c r="F16">
        <v>1246679</v>
      </c>
      <c r="G16">
        <v>157196</v>
      </c>
      <c r="H16">
        <v>35300</v>
      </c>
      <c r="I16">
        <v>250089</v>
      </c>
      <c r="J16">
        <v>3084030</v>
      </c>
    </row>
    <row r="17" spans="1:10" x14ac:dyDescent="0.25">
      <c r="A17" t="s">
        <v>128</v>
      </c>
      <c r="B17" t="s">
        <v>152</v>
      </c>
      <c r="C17">
        <v>19969644</v>
      </c>
      <c r="D17">
        <v>14244548</v>
      </c>
      <c r="E17">
        <v>2307612</v>
      </c>
      <c r="F17">
        <v>1028879</v>
      </c>
      <c r="G17">
        <v>135069</v>
      </c>
      <c r="H17">
        <v>26590</v>
      </c>
      <c r="I17">
        <v>190065</v>
      </c>
      <c r="J17">
        <v>2036881</v>
      </c>
    </row>
    <row r="18" spans="1:10" x14ac:dyDescent="0.25">
      <c r="A18" t="s">
        <v>129</v>
      </c>
      <c r="B18" t="s">
        <v>152</v>
      </c>
      <c r="C18">
        <v>12862792</v>
      </c>
      <c r="D18">
        <v>9732063</v>
      </c>
      <c r="E18">
        <v>1245075</v>
      </c>
      <c r="F18">
        <v>599594</v>
      </c>
      <c r="G18">
        <v>71719</v>
      </c>
      <c r="H18">
        <v>13748</v>
      </c>
      <c r="I18">
        <v>101282</v>
      </c>
      <c r="J18">
        <v>1099311</v>
      </c>
    </row>
    <row r="19" spans="1:10" x14ac:dyDescent="0.25">
      <c r="A19" t="s">
        <v>130</v>
      </c>
      <c r="B19" t="s">
        <v>152</v>
      </c>
      <c r="C19">
        <v>7865953</v>
      </c>
      <c r="D19">
        <v>6099006</v>
      </c>
      <c r="E19">
        <v>692727</v>
      </c>
      <c r="F19">
        <v>343046</v>
      </c>
      <c r="G19">
        <v>34831</v>
      </c>
      <c r="H19">
        <v>6799</v>
      </c>
      <c r="I19">
        <v>52862</v>
      </c>
      <c r="J19">
        <v>636682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3"/>
  <sheetViews>
    <sheetView workbookViewId="0">
      <pane ySplit="4" topLeftCell="A56" activePane="bottomLeft" state="frozen"/>
      <selection pane="bottomLeft" activeCell="J77" sqref="J77:R86"/>
    </sheetView>
  </sheetViews>
  <sheetFormatPr defaultColWidth="9.140625" defaultRowHeight="12.75" x14ac:dyDescent="0.2"/>
  <cols>
    <col min="1" max="1" width="21" style="1" customWidth="1"/>
    <col min="2" max="8" width="13" style="1" customWidth="1"/>
    <col min="9" max="10" width="9.140625" style="1"/>
    <col min="11" max="11" width="10.140625" style="1" bestFit="1" customWidth="1"/>
    <col min="12" max="17" width="10" style="1" customWidth="1"/>
    <col min="18" max="18" width="10.140625" style="1" bestFit="1" customWidth="1"/>
    <col min="19" max="16384" width="9.140625" style="1"/>
  </cols>
  <sheetData>
    <row r="1" spans="1:28" ht="2.25" customHeight="1" x14ac:dyDescent="0.2">
      <c r="A1" s="25" t="s">
        <v>108</v>
      </c>
      <c r="B1" s="25"/>
    </row>
    <row r="2" spans="1:28" ht="24" customHeight="1" x14ac:dyDescent="0.2">
      <c r="A2" s="21" t="s">
        <v>0</v>
      </c>
      <c r="C2" s="20">
        <f>C113/B5</f>
        <v>0.60111536903494711</v>
      </c>
      <c r="D2" s="20">
        <f>D5/B5</f>
        <v>0.13427720585616376</v>
      </c>
      <c r="E2" s="20">
        <f>E5/$B$5</f>
        <v>5.9422649112245998E-2</v>
      </c>
      <c r="F2" s="20">
        <f t="shared" ref="F2:H2" si="0">F5/$B$5</f>
        <v>1.2759255685367298E-2</v>
      </c>
      <c r="G2" s="20">
        <f t="shared" si="0"/>
        <v>2.4583785420624073E-3</v>
      </c>
      <c r="H2" s="20">
        <f t="shared" si="0"/>
        <v>2.7852697068414884E-2</v>
      </c>
      <c r="I2" s="20">
        <f>SUM(C221:H221)/B5</f>
        <v>0.18453669578358484</v>
      </c>
    </row>
    <row r="3" spans="1:28" s="2" customFormat="1" ht="15" customHeight="1" x14ac:dyDescent="0.2">
      <c r="A3" s="26" t="s">
        <v>1</v>
      </c>
      <c r="B3" s="19"/>
      <c r="C3" s="2" t="s">
        <v>115</v>
      </c>
      <c r="D3" s="2" t="s">
        <v>116</v>
      </c>
      <c r="E3" s="2" t="s">
        <v>117</v>
      </c>
      <c r="F3" s="1" t="s">
        <v>118</v>
      </c>
      <c r="G3" s="1" t="s">
        <v>119</v>
      </c>
      <c r="H3" s="2" t="s">
        <v>120</v>
      </c>
      <c r="I3" s="2" t="s">
        <v>121</v>
      </c>
    </row>
    <row r="4" spans="1:28" s="4" customFormat="1" ht="33.950000000000003" customHeight="1" x14ac:dyDescent="0.25">
      <c r="A4" s="27"/>
      <c r="B4" s="18">
        <v>2019</v>
      </c>
      <c r="C4" s="19">
        <v>2019</v>
      </c>
      <c r="D4" s="19">
        <v>2019</v>
      </c>
      <c r="E4" s="19">
        <v>2019</v>
      </c>
      <c r="F4" s="19">
        <v>2019</v>
      </c>
      <c r="G4" s="19">
        <v>2019</v>
      </c>
      <c r="H4" s="19">
        <v>2019</v>
      </c>
    </row>
    <row r="5" spans="1:28" s="7" customFormat="1" ht="33.950000000000003" customHeight="1" x14ac:dyDescent="0.25">
      <c r="A5" s="5" t="s">
        <v>5</v>
      </c>
      <c r="B5" s="6">
        <v>328239523</v>
      </c>
      <c r="C5" s="6">
        <v>250522190</v>
      </c>
      <c r="D5" s="6">
        <v>44075086</v>
      </c>
      <c r="E5" s="6">
        <v>19504862</v>
      </c>
      <c r="F5" s="6">
        <v>4188092</v>
      </c>
      <c r="G5" s="6">
        <v>806937</v>
      </c>
      <c r="H5" s="6">
        <v>9142356</v>
      </c>
      <c r="J5" s="7" t="s">
        <v>150</v>
      </c>
      <c r="K5" s="7" t="s">
        <v>131</v>
      </c>
      <c r="L5" s="7" t="s">
        <v>115</v>
      </c>
      <c r="M5" s="7" t="s">
        <v>116</v>
      </c>
      <c r="N5" s="7" t="s">
        <v>117</v>
      </c>
      <c r="O5" s="7" t="s">
        <v>118</v>
      </c>
      <c r="P5" s="7" t="s">
        <v>119</v>
      </c>
      <c r="Q5" s="7" t="s">
        <v>120</v>
      </c>
      <c r="R5" s="7" t="s">
        <v>121</v>
      </c>
    </row>
    <row r="6" spans="1:28" x14ac:dyDescent="0.2">
      <c r="A6" s="8" t="s">
        <v>6</v>
      </c>
      <c r="B6" s="9">
        <v>19576683</v>
      </c>
      <c r="C6" s="9">
        <v>14055084</v>
      </c>
      <c r="D6" s="9">
        <v>2958158</v>
      </c>
      <c r="E6" s="9">
        <v>1015050</v>
      </c>
      <c r="F6" s="9">
        <v>314226</v>
      </c>
      <c r="G6" s="9">
        <v>58224</v>
      </c>
      <c r="H6" s="9">
        <v>1175941</v>
      </c>
      <c r="J6" s="1" t="s">
        <v>122</v>
      </c>
      <c r="K6" s="24">
        <f>SUM(L6:R6)</f>
        <v>39772578</v>
      </c>
      <c r="L6" s="24">
        <f t="shared" ref="L6:Q6" si="1">C114+C115</f>
        <v>19708308</v>
      </c>
      <c r="M6" s="24">
        <f t="shared" si="1"/>
        <v>5460539</v>
      </c>
      <c r="N6" s="24">
        <f t="shared" si="1"/>
        <v>1979231</v>
      </c>
      <c r="O6" s="24">
        <f t="shared" si="1"/>
        <v>334492</v>
      </c>
      <c r="P6" s="24">
        <f t="shared" si="1"/>
        <v>80143</v>
      </c>
      <c r="Q6" s="24">
        <f t="shared" si="1"/>
        <v>1871829</v>
      </c>
      <c r="R6" s="24">
        <f>B222+B223</f>
        <v>10338036</v>
      </c>
      <c r="T6" s="1" t="s">
        <v>132</v>
      </c>
    </row>
    <row r="7" spans="1:28" x14ac:dyDescent="0.2">
      <c r="A7" s="8" t="s">
        <v>7</v>
      </c>
      <c r="B7" s="9">
        <v>20195895</v>
      </c>
      <c r="C7" s="9">
        <v>14517665</v>
      </c>
      <c r="D7" s="9">
        <v>3052301</v>
      </c>
      <c r="E7" s="9">
        <v>1073210</v>
      </c>
      <c r="F7" s="9">
        <v>324280</v>
      </c>
      <c r="G7" s="9">
        <v>57611</v>
      </c>
      <c r="H7" s="9">
        <v>1170828</v>
      </c>
      <c r="J7" s="22" t="s">
        <v>123</v>
      </c>
      <c r="K7" s="24">
        <f t="shared" ref="K7:K14" si="2">SUM(L7:R7)</f>
        <v>41852838</v>
      </c>
      <c r="L7" s="24">
        <f t="shared" ref="L7:Q7" si="3">C116+C117</f>
        <v>21499232</v>
      </c>
      <c r="M7" s="24">
        <f t="shared" si="3"/>
        <v>5752628</v>
      </c>
      <c r="N7" s="24">
        <f t="shared" si="3"/>
        <v>2162877</v>
      </c>
      <c r="O7" s="24">
        <f t="shared" si="3"/>
        <v>354162</v>
      </c>
      <c r="P7" s="24">
        <f t="shared" si="3"/>
        <v>83645</v>
      </c>
      <c r="Q7" s="24">
        <f t="shared" si="3"/>
        <v>1636485</v>
      </c>
      <c r="R7" s="24">
        <f>B224+B225</f>
        <v>10363809</v>
      </c>
      <c r="T7" s="1" t="s">
        <v>122</v>
      </c>
      <c r="U7" s="20"/>
      <c r="V7" s="20">
        <f>L6/$K6</f>
        <v>0.49552503234766426</v>
      </c>
      <c r="W7" s="20">
        <f>M6/$K6</f>
        <v>0.13729406728424795</v>
      </c>
      <c r="X7" s="20">
        <f>N6/$K6</f>
        <v>4.9763709056023474E-2</v>
      </c>
      <c r="Y7" s="20">
        <f>O6/$K6</f>
        <v>8.410116135795875E-3</v>
      </c>
      <c r="Z7" s="20">
        <f>P6/$K6</f>
        <v>2.0150315627013166E-3</v>
      </c>
      <c r="AA7" s="20">
        <f>Q6/$K6</f>
        <v>4.7063305778167058E-2</v>
      </c>
      <c r="AB7" s="20">
        <f>R6/$K6</f>
        <v>0.25992873783540005</v>
      </c>
    </row>
    <row r="8" spans="1:28" x14ac:dyDescent="0.2">
      <c r="A8" s="8" t="s">
        <v>8</v>
      </c>
      <c r="B8" s="9">
        <v>20798268</v>
      </c>
      <c r="C8" s="9">
        <v>15042505</v>
      </c>
      <c r="D8" s="9">
        <v>3139599</v>
      </c>
      <c r="E8" s="9">
        <v>1112902</v>
      </c>
      <c r="F8" s="9">
        <v>334255</v>
      </c>
      <c r="G8" s="9">
        <v>62226</v>
      </c>
      <c r="H8" s="9">
        <v>1106781</v>
      </c>
      <c r="J8" s="23" t="s">
        <v>124</v>
      </c>
      <c r="K8" s="24">
        <f t="shared" si="2"/>
        <v>45141956</v>
      </c>
      <c r="L8" s="24">
        <f t="shared" ref="L8:Q8" si="4">C118+C119</f>
        <v>24240475</v>
      </c>
      <c r="M8" s="24">
        <f t="shared" si="4"/>
        <v>6553327</v>
      </c>
      <c r="N8" s="24">
        <f t="shared" si="4"/>
        <v>2831460</v>
      </c>
      <c r="O8" s="24">
        <f t="shared" si="4"/>
        <v>382462</v>
      </c>
      <c r="P8" s="24">
        <f t="shared" si="4"/>
        <v>93859</v>
      </c>
      <c r="Q8" s="24">
        <f t="shared" si="4"/>
        <v>1256753</v>
      </c>
      <c r="R8" s="24">
        <f>B226+B227</f>
        <v>9783620</v>
      </c>
      <c r="T8" s="22" t="s">
        <v>123</v>
      </c>
      <c r="U8" s="20"/>
      <c r="V8" s="20">
        <f>L7/$K7</f>
        <v>0.51368635981148991</v>
      </c>
      <c r="W8" s="20">
        <f>M7/$K7</f>
        <v>0.13744893476518844</v>
      </c>
      <c r="X8" s="20">
        <f>N7/$K7</f>
        <v>5.1678144263478623E-2</v>
      </c>
      <c r="Y8" s="20">
        <f>O7/$K7</f>
        <v>8.462078485573666E-3</v>
      </c>
      <c r="Z8" s="20">
        <f>P7/$K7</f>
        <v>1.9985502536291567E-3</v>
      </c>
      <c r="AA8" s="20">
        <f>Q7/$K7</f>
        <v>3.9100932653599263E-2</v>
      </c>
      <c r="AB8" s="20">
        <f>R7/$K7</f>
        <v>0.24762499976704089</v>
      </c>
    </row>
    <row r="9" spans="1:28" x14ac:dyDescent="0.2">
      <c r="A9" s="8" t="s">
        <v>9</v>
      </c>
      <c r="B9" s="9">
        <v>21054570</v>
      </c>
      <c r="C9" s="9">
        <v>15423765</v>
      </c>
      <c r="D9" s="9">
        <v>3148586</v>
      </c>
      <c r="E9" s="9">
        <v>1158417</v>
      </c>
      <c r="F9" s="9">
        <v>324659</v>
      </c>
      <c r="G9" s="9">
        <v>58967</v>
      </c>
      <c r="H9" s="9">
        <v>940176</v>
      </c>
      <c r="J9" s="1" t="s">
        <v>125</v>
      </c>
      <c r="K9" s="24">
        <f t="shared" si="2"/>
        <v>44168826</v>
      </c>
      <c r="L9" s="24">
        <f t="shared" ref="L9:Q9" si="5">C120+C121</f>
        <v>24746328</v>
      </c>
      <c r="M9" s="24">
        <f t="shared" si="5"/>
        <v>5810545</v>
      </c>
      <c r="N9" s="24">
        <f t="shared" si="5"/>
        <v>3261798</v>
      </c>
      <c r="O9" s="24">
        <f t="shared" si="5"/>
        <v>334201</v>
      </c>
      <c r="P9" s="24">
        <f t="shared" si="5"/>
        <v>101354</v>
      </c>
      <c r="Q9" s="24">
        <f t="shared" si="5"/>
        <v>818488</v>
      </c>
      <c r="R9" s="24">
        <f>B228+B229</f>
        <v>9096112</v>
      </c>
      <c r="T9" s="23" t="s">
        <v>124</v>
      </c>
      <c r="U9" s="20"/>
      <c r="V9" s="20">
        <f>L8/$K8</f>
        <v>0.53698326674191965</v>
      </c>
      <c r="W9" s="20">
        <f>M8/$K8</f>
        <v>0.14517153399378618</v>
      </c>
      <c r="X9" s="20">
        <f>N8/$K8</f>
        <v>6.2723467277315148E-2</v>
      </c>
      <c r="Y9" s="20">
        <f>O8/$K8</f>
        <v>8.4724286205055E-3</v>
      </c>
      <c r="Z9" s="20">
        <f>P8/$K8</f>
        <v>2.079196568265673E-3</v>
      </c>
      <c r="AA9" s="20">
        <f>Q8/$K8</f>
        <v>2.7840020933076096E-2</v>
      </c>
      <c r="AB9" s="20">
        <f>R8/$K8</f>
        <v>0.21673008586513176</v>
      </c>
    </row>
    <row r="10" spans="1:28" x14ac:dyDescent="0.2">
      <c r="A10" s="8" t="s">
        <v>10</v>
      </c>
      <c r="B10" s="9">
        <v>21632940</v>
      </c>
      <c r="C10" s="9">
        <v>15808772</v>
      </c>
      <c r="D10" s="9">
        <v>3298857</v>
      </c>
      <c r="E10" s="9">
        <v>1304858</v>
      </c>
      <c r="F10" s="9">
        <v>323190</v>
      </c>
      <c r="G10" s="9">
        <v>59737</v>
      </c>
      <c r="H10" s="9">
        <v>837526</v>
      </c>
      <c r="J10" s="1" t="s">
        <v>126</v>
      </c>
      <c r="K10" s="24">
        <f t="shared" si="2"/>
        <v>40319374</v>
      </c>
      <c r="L10" s="24">
        <f t="shared" ref="L10:Q10" si="6">C122+C123</f>
        <v>23453962</v>
      </c>
      <c r="M10" s="24">
        <f t="shared" si="6"/>
        <v>5100103</v>
      </c>
      <c r="N10" s="24">
        <f t="shared" si="6"/>
        <v>2856394</v>
      </c>
      <c r="O10" s="24">
        <f t="shared" si="6"/>
        <v>284857</v>
      </c>
      <c r="P10" s="24">
        <f t="shared" si="6"/>
        <v>78089</v>
      </c>
      <c r="Q10" s="24">
        <f t="shared" si="6"/>
        <v>583682</v>
      </c>
      <c r="R10" s="24">
        <f>B230+B231</f>
        <v>7962287</v>
      </c>
      <c r="T10" s="1" t="s">
        <v>125</v>
      </c>
      <c r="U10" s="20"/>
      <c r="V10" s="20">
        <f>L9/$K9</f>
        <v>0.56026682710561515</v>
      </c>
      <c r="W10" s="20">
        <f>M9/$K9</f>
        <v>0.13155307772952807</v>
      </c>
      <c r="X10" s="20">
        <f>N9/$K9</f>
        <v>7.3848419697639237E-2</v>
      </c>
      <c r="Y10" s="20">
        <f>O9/$K9</f>
        <v>7.5664451665525363E-3</v>
      </c>
      <c r="Z10" s="20">
        <f>P9/$K9</f>
        <v>2.2946953582148638E-3</v>
      </c>
      <c r="AA10" s="20">
        <f>Q9/$K9</f>
        <v>1.8530897787502887E-2</v>
      </c>
      <c r="AB10" s="20">
        <f>R9/$K9</f>
        <v>0.20593963715494726</v>
      </c>
    </row>
    <row r="11" spans="1:28" x14ac:dyDescent="0.2">
      <c r="A11" s="8" t="s">
        <v>11</v>
      </c>
      <c r="B11" s="9">
        <v>23509016</v>
      </c>
      <c r="C11" s="9">
        <v>16985565</v>
      </c>
      <c r="D11" s="9">
        <v>3746444</v>
      </c>
      <c r="E11" s="9">
        <v>1625556</v>
      </c>
      <c r="F11" s="9">
        <v>347160</v>
      </c>
      <c r="G11" s="9">
        <v>69451</v>
      </c>
      <c r="H11" s="9">
        <v>734840</v>
      </c>
      <c r="J11" s="1" t="s">
        <v>127</v>
      </c>
      <c r="K11" s="24">
        <f t="shared" si="2"/>
        <v>42354542</v>
      </c>
      <c r="L11" s="24">
        <f t="shared" ref="L11:Q11" si="7">C124+C125</f>
        <v>27880403</v>
      </c>
      <c r="M11" s="24">
        <f t="shared" si="7"/>
        <v>5150329</v>
      </c>
      <c r="N11" s="24">
        <f t="shared" si="7"/>
        <v>2318243</v>
      </c>
      <c r="O11" s="24">
        <f t="shared" si="7"/>
        <v>302207</v>
      </c>
      <c r="P11" s="24">
        <f t="shared" si="7"/>
        <v>69399</v>
      </c>
      <c r="Q11" s="24">
        <f t="shared" si="7"/>
        <v>472908</v>
      </c>
      <c r="R11" s="24">
        <f>B232+B233</f>
        <v>6161053</v>
      </c>
      <c r="T11" s="1" t="s">
        <v>126</v>
      </c>
      <c r="U11" s="20"/>
      <c r="V11" s="20">
        <f>L10/$K10</f>
        <v>0.58170451753541608</v>
      </c>
      <c r="W11" s="20">
        <f>M10/$K10</f>
        <v>0.12649261369980597</v>
      </c>
      <c r="X11" s="20">
        <f>N10/$K10</f>
        <v>7.0844205071239452E-2</v>
      </c>
      <c r="Y11" s="20">
        <f>O10/$K10</f>
        <v>7.0650154439401763E-3</v>
      </c>
      <c r="Z11" s="20">
        <f>P10/$K10</f>
        <v>1.9367612205487118E-3</v>
      </c>
      <c r="AA11" s="20">
        <f>Q10/$K10</f>
        <v>1.4476464837970947E-2</v>
      </c>
      <c r="AB11" s="20">
        <f>R10/$K10</f>
        <v>0.19748042219107867</v>
      </c>
    </row>
    <row r="12" spans="1:28" x14ac:dyDescent="0.2">
      <c r="A12" s="8" t="s">
        <v>12</v>
      </c>
      <c r="B12" s="9">
        <v>22431305</v>
      </c>
      <c r="C12" s="9">
        <v>16505500</v>
      </c>
      <c r="D12" s="9">
        <v>3261920</v>
      </c>
      <c r="E12" s="9">
        <v>1708800</v>
      </c>
      <c r="F12" s="9">
        <v>315020</v>
      </c>
      <c r="G12" s="9">
        <v>70958</v>
      </c>
      <c r="H12" s="9">
        <v>569107</v>
      </c>
      <c r="J12" s="1" t="s">
        <v>128</v>
      </c>
      <c r="K12" s="24">
        <f t="shared" si="2"/>
        <v>38026147</v>
      </c>
      <c r="L12" s="24">
        <f t="shared" ref="L12:Q12" si="8">C126+C127</f>
        <v>27487918</v>
      </c>
      <c r="M12" s="24">
        <f t="shared" si="8"/>
        <v>4155745</v>
      </c>
      <c r="N12" s="24">
        <f t="shared" si="8"/>
        <v>1851565</v>
      </c>
      <c r="O12" s="24">
        <f t="shared" si="8"/>
        <v>251722</v>
      </c>
      <c r="P12" s="24">
        <f t="shared" si="8"/>
        <v>51331</v>
      </c>
      <c r="Q12" s="24">
        <f t="shared" si="8"/>
        <v>359178</v>
      </c>
      <c r="R12" s="24">
        <f>B234+B235</f>
        <v>3868688</v>
      </c>
      <c r="T12" s="1" t="s">
        <v>127</v>
      </c>
      <c r="U12" s="20"/>
      <c r="V12" s="20">
        <f>L11/$K11</f>
        <v>0.65826241256486728</v>
      </c>
      <c r="W12" s="20">
        <f>M11/$K11</f>
        <v>0.12160039412065889</v>
      </c>
      <c r="X12" s="20">
        <f>N11/$K11</f>
        <v>5.4734224253918266E-2</v>
      </c>
      <c r="Y12" s="20">
        <f>O11/$K11</f>
        <v>7.1351733658222534E-3</v>
      </c>
      <c r="Z12" s="20">
        <f>P11/$K11</f>
        <v>1.6385255682849788E-3</v>
      </c>
      <c r="AA12" s="20">
        <f>Q11/$K11</f>
        <v>1.1165461309910989E-2</v>
      </c>
      <c r="AB12" s="20">
        <f>R11/$K11</f>
        <v>0.14546380881653731</v>
      </c>
    </row>
    <row r="13" spans="1:28" x14ac:dyDescent="0.2">
      <c r="A13" s="8" t="s">
        <v>13</v>
      </c>
      <c r="B13" s="9">
        <v>21737521</v>
      </c>
      <c r="C13" s="9">
        <v>16227122</v>
      </c>
      <c r="D13" s="9">
        <v>3003920</v>
      </c>
      <c r="E13" s="9">
        <v>1645590</v>
      </c>
      <c r="F13" s="9">
        <v>297489</v>
      </c>
      <c r="G13" s="9">
        <v>67963</v>
      </c>
      <c r="H13" s="9">
        <v>495437</v>
      </c>
      <c r="J13" s="1" t="s">
        <v>129</v>
      </c>
      <c r="K13" s="24">
        <f t="shared" si="2"/>
        <v>23681097</v>
      </c>
      <c r="L13" s="24">
        <f t="shared" ref="L13:Q13" si="9">C128+C129</f>
        <v>18186369</v>
      </c>
      <c r="M13" s="24">
        <f t="shared" si="9"/>
        <v>2117579</v>
      </c>
      <c r="N13" s="24">
        <f t="shared" si="9"/>
        <v>1070189</v>
      </c>
      <c r="O13" s="24">
        <f t="shared" si="9"/>
        <v>132632</v>
      </c>
      <c r="P13" s="24">
        <f t="shared" si="9"/>
        <v>26381</v>
      </c>
      <c r="Q13" s="24">
        <f t="shared" si="9"/>
        <v>185848</v>
      </c>
      <c r="R13" s="24">
        <f>B236+B237</f>
        <v>1962099</v>
      </c>
      <c r="T13" s="1" t="s">
        <v>128</v>
      </c>
      <c r="U13" s="20"/>
      <c r="V13" s="20">
        <f>L12/$K12</f>
        <v>0.72286887230515362</v>
      </c>
      <c r="W13" s="20">
        <f>M12/$K12</f>
        <v>0.10928651277764219</v>
      </c>
      <c r="X13" s="20">
        <f>N12/$K12</f>
        <v>4.8691890871825641E-2</v>
      </c>
      <c r="Y13" s="20">
        <f>O12/$K12</f>
        <v>6.6197082759923065E-3</v>
      </c>
      <c r="Z13" s="20">
        <f>P12/$K12</f>
        <v>1.3498869606747169E-3</v>
      </c>
      <c r="AA13" s="20">
        <f>Q12/$K12</f>
        <v>9.4455533451758868E-3</v>
      </c>
      <c r="AB13" s="20">
        <f>R12/$K12</f>
        <v>0.10173757546353565</v>
      </c>
    </row>
    <row r="14" spans="1:28" x14ac:dyDescent="0.2">
      <c r="A14" s="8" t="s">
        <v>14</v>
      </c>
      <c r="B14" s="9">
        <v>19921623</v>
      </c>
      <c r="C14" s="9">
        <v>14976853</v>
      </c>
      <c r="D14" s="9">
        <v>2726255</v>
      </c>
      <c r="E14" s="9">
        <v>1486103</v>
      </c>
      <c r="F14" s="9">
        <v>265892</v>
      </c>
      <c r="G14" s="9">
        <v>56351</v>
      </c>
      <c r="H14" s="9">
        <v>410169</v>
      </c>
      <c r="J14" s="1" t="s">
        <v>130</v>
      </c>
      <c r="K14" s="24">
        <f t="shared" si="2"/>
        <v>12922165</v>
      </c>
      <c r="L14" s="24">
        <f t="shared" ref="L14:Q14" si="10">C130+C131</f>
        <v>10106827</v>
      </c>
      <c r="M14" s="24">
        <f t="shared" si="10"/>
        <v>1046693</v>
      </c>
      <c r="N14" s="24">
        <f t="shared" si="10"/>
        <v>574122</v>
      </c>
      <c r="O14" s="24">
        <f t="shared" si="10"/>
        <v>58173</v>
      </c>
      <c r="P14" s="24">
        <f t="shared" si="10"/>
        <v>11707</v>
      </c>
      <c r="Q14" s="24">
        <f t="shared" si="10"/>
        <v>88110</v>
      </c>
      <c r="R14" s="24">
        <f>B238+B239</f>
        <v>1036533</v>
      </c>
      <c r="T14" s="1" t="s">
        <v>129</v>
      </c>
      <c r="U14" s="20"/>
      <c r="V14" s="20">
        <f>L13/$K13</f>
        <v>0.76796987065252931</v>
      </c>
      <c r="W14" s="20">
        <f>M13/$K13</f>
        <v>8.9420646349280181E-2</v>
      </c>
      <c r="X14" s="20">
        <f>N13/$K13</f>
        <v>4.5191698678486054E-2</v>
      </c>
      <c r="Y14" s="20">
        <f>O13/$K13</f>
        <v>5.6007540529055726E-3</v>
      </c>
      <c r="Z14" s="20">
        <f>P13/$K13</f>
        <v>1.1140108923163483E-3</v>
      </c>
      <c r="AA14" s="20">
        <f>Q13/$K13</f>
        <v>7.8479472467006071E-3</v>
      </c>
      <c r="AB14" s="20">
        <f>R13/$K13</f>
        <v>8.2855072127781912E-2</v>
      </c>
    </row>
    <row r="15" spans="1:28" x14ac:dyDescent="0.2">
      <c r="A15" s="8" t="s">
        <v>15</v>
      </c>
      <c r="B15" s="9">
        <v>20397751</v>
      </c>
      <c r="C15" s="9">
        <v>15561807</v>
      </c>
      <c r="D15" s="9">
        <v>2728136</v>
      </c>
      <c r="E15" s="9">
        <v>1447456</v>
      </c>
      <c r="F15" s="9">
        <v>255123</v>
      </c>
      <c r="G15" s="9">
        <v>50068</v>
      </c>
      <c r="H15" s="9">
        <v>355161</v>
      </c>
      <c r="T15" s="1" t="s">
        <v>130</v>
      </c>
      <c r="U15" s="20"/>
      <c r="V15" s="20">
        <f>L14/$K14</f>
        <v>0.7821310902623515</v>
      </c>
      <c r="W15" s="20">
        <f>M14/$K14</f>
        <v>8.0999816981132802E-2</v>
      </c>
      <c r="X15" s="20">
        <f>N14/$K14</f>
        <v>4.4429242313497777E-2</v>
      </c>
      <c r="Y15" s="20">
        <f>O14/$K14</f>
        <v>4.5017998145047674E-3</v>
      </c>
      <c r="Z15" s="20">
        <f>P14/$K14</f>
        <v>9.0596273921591316E-4</v>
      </c>
      <c r="AA15" s="20">
        <f>Q14/$K14</f>
        <v>6.8185168661752888E-3</v>
      </c>
      <c r="AB15" s="20">
        <f>R14/$K14</f>
        <v>8.0213571023121905E-2</v>
      </c>
    </row>
    <row r="16" spans="1:28" x14ac:dyDescent="0.2">
      <c r="A16" s="8" t="s">
        <v>16</v>
      </c>
      <c r="B16" s="9">
        <v>20477151</v>
      </c>
      <c r="C16" s="9">
        <v>15976783</v>
      </c>
      <c r="D16" s="9">
        <v>2678510</v>
      </c>
      <c r="E16" s="9">
        <v>1231402</v>
      </c>
      <c r="F16" s="9">
        <v>240652</v>
      </c>
      <c r="G16" s="9">
        <v>46052</v>
      </c>
      <c r="H16" s="9">
        <v>303752</v>
      </c>
    </row>
    <row r="17" spans="1:28" x14ac:dyDescent="0.2">
      <c r="A17" s="8" t="s">
        <v>17</v>
      </c>
      <c r="B17" s="9">
        <v>21877391</v>
      </c>
      <c r="C17" s="9">
        <v>17427196</v>
      </c>
      <c r="D17" s="9">
        <v>2733691</v>
      </c>
      <c r="E17" s="9">
        <v>1143030</v>
      </c>
      <c r="F17" s="9">
        <v>239133</v>
      </c>
      <c r="G17" s="9">
        <v>43100</v>
      </c>
      <c r="H17" s="9">
        <v>291241</v>
      </c>
      <c r="T17" s="1" t="s">
        <v>133</v>
      </c>
    </row>
    <row r="18" spans="1:28" x14ac:dyDescent="0.2">
      <c r="A18" s="8" t="s">
        <v>18</v>
      </c>
      <c r="B18" s="9">
        <v>20571146</v>
      </c>
      <c r="C18" s="9">
        <v>16625865</v>
      </c>
      <c r="D18" s="9">
        <v>2436184</v>
      </c>
      <c r="E18" s="9">
        <v>1023018</v>
      </c>
      <c r="F18" s="9">
        <v>203338</v>
      </c>
      <c r="G18" s="9">
        <v>35298</v>
      </c>
      <c r="H18" s="9">
        <v>247443</v>
      </c>
      <c r="T18" s="1" t="s">
        <v>122</v>
      </c>
      <c r="V18" s="20">
        <f>L6/(SUM($L6,$M6,$N6,$R6))</f>
        <v>0.52574956155764774</v>
      </c>
      <c r="W18" s="20">
        <f>M6/(SUM($L6,$M6,$N6,$R6))</f>
        <v>0.14566831333864055</v>
      </c>
      <c r="X18" s="20">
        <f>N6/(SUM($L6,$M6,$N6,$R6))</f>
        <v>5.2799044467506023E-2</v>
      </c>
      <c r="AB18" s="20">
        <f>R6/(SUM($L6,$M6,$N6,$R6))</f>
        <v>0.27578308063620571</v>
      </c>
    </row>
    <row r="19" spans="1:28" x14ac:dyDescent="0.2">
      <c r="A19" s="8" t="s">
        <v>19</v>
      </c>
      <c r="B19" s="9">
        <v>17455001</v>
      </c>
      <c r="C19" s="9">
        <v>14346276</v>
      </c>
      <c r="D19" s="9">
        <v>1883334</v>
      </c>
      <c r="E19" s="9">
        <v>862595</v>
      </c>
      <c r="F19" s="9">
        <v>151885</v>
      </c>
      <c r="G19" s="9">
        <v>26516</v>
      </c>
      <c r="H19" s="9">
        <v>184395</v>
      </c>
      <c r="T19" s="22" t="s">
        <v>123</v>
      </c>
      <c r="V19" s="20">
        <f>L7/(SUM($L7,$M7,$N7,$R7))</f>
        <v>0.54047304795906814</v>
      </c>
      <c r="W19" s="20">
        <f>M7/(SUM($L7,$M7,$N7,$R7))</f>
        <v>0.14461634671111406</v>
      </c>
      <c r="X19" s="20">
        <f>N7/(SUM($L7,$M7,$N7,$R7))</f>
        <v>5.4372952696662168E-2</v>
      </c>
      <c r="AB19" s="20">
        <f>R7/(SUM($L7,$M7,$N7,$R7))</f>
        <v>0.26053765263315559</v>
      </c>
    </row>
    <row r="20" spans="1:28" x14ac:dyDescent="0.2">
      <c r="A20" s="8" t="s">
        <v>20</v>
      </c>
      <c r="B20" s="9">
        <v>14028432</v>
      </c>
      <c r="C20" s="9">
        <v>11781647</v>
      </c>
      <c r="D20" s="9">
        <v>1332938</v>
      </c>
      <c r="E20" s="9">
        <v>653253</v>
      </c>
      <c r="F20" s="9">
        <v>108322</v>
      </c>
      <c r="G20" s="9">
        <v>19285</v>
      </c>
      <c r="H20" s="9">
        <v>132987</v>
      </c>
      <c r="T20" s="23" t="s">
        <v>124</v>
      </c>
      <c r="V20" s="20">
        <f>L8/(SUM($L8,$M8,$N8,$R8))</f>
        <v>0.55842200681418153</v>
      </c>
      <c r="W20" s="20">
        <f>M8/(SUM($L8,$M8,$N8,$R8))</f>
        <v>0.15096742182855574</v>
      </c>
      <c r="X20" s="20">
        <f>N8/(SUM($L8,$M8,$N8,$R8))</f>
        <v>6.5227664697745505E-2</v>
      </c>
      <c r="AB20" s="20">
        <f>R8/(SUM($L8,$M8,$N8,$R8))</f>
        <v>0.2253829066595173</v>
      </c>
    </row>
    <row r="21" spans="1:28" x14ac:dyDescent="0.2">
      <c r="A21" s="8" t="s">
        <v>21</v>
      </c>
      <c r="B21" s="9">
        <v>9652665</v>
      </c>
      <c r="C21" s="9">
        <v>8195014</v>
      </c>
      <c r="D21" s="9">
        <v>861902</v>
      </c>
      <c r="E21" s="9">
        <v>432416</v>
      </c>
      <c r="F21" s="9">
        <v>67275</v>
      </c>
      <c r="G21" s="9">
        <v>11490</v>
      </c>
      <c r="H21" s="9">
        <v>84568</v>
      </c>
      <c r="T21" s="1" t="s">
        <v>125</v>
      </c>
      <c r="V21" s="20">
        <f>L9/(SUM($L9,$M9,$N9,$R9))</f>
        <v>0.5766387773649001</v>
      </c>
      <c r="W21" s="20">
        <f>M9/(SUM($L9,$M9,$N9,$R9))</f>
        <v>0.13539728256344671</v>
      </c>
      <c r="X21" s="20">
        <f>N9/(SUM($L9,$M9,$N9,$R9))</f>
        <v>7.6006396210834853E-2</v>
      </c>
      <c r="AB21" s="20">
        <f>R9/(SUM($L9,$M9,$N9,$R9))</f>
        <v>0.2119575438608183</v>
      </c>
    </row>
    <row r="22" spans="1:28" x14ac:dyDescent="0.2">
      <c r="A22" s="8" t="s">
        <v>22</v>
      </c>
      <c r="B22" s="9">
        <v>6317207</v>
      </c>
      <c r="C22" s="9">
        <v>5374916</v>
      </c>
      <c r="D22" s="9">
        <v>555231</v>
      </c>
      <c r="E22" s="9">
        <v>287130</v>
      </c>
      <c r="F22" s="9">
        <v>40812</v>
      </c>
      <c r="G22" s="9">
        <v>7135</v>
      </c>
      <c r="H22" s="9">
        <v>51983</v>
      </c>
      <c r="T22" s="1" t="s">
        <v>126</v>
      </c>
      <c r="V22" s="20">
        <f>L10/(SUM($L10,$M10,$N10,$R10))</f>
        <v>0.59569027773678773</v>
      </c>
      <c r="W22" s="20">
        <f>M10/(SUM($L10,$M10,$N10,$R10))</f>
        <v>0.12953384048956099</v>
      </c>
      <c r="X22" s="20">
        <f>N10/(SUM($L10,$M10,$N10,$R10))</f>
        <v>7.2547492623450754E-2</v>
      </c>
      <c r="AB22" s="20">
        <f>R10/(SUM($L10,$M10,$N10,$R10))</f>
        <v>0.2022283891502005</v>
      </c>
    </row>
    <row r="23" spans="1:28" x14ac:dyDescent="0.2">
      <c r="A23" s="8" t="s">
        <v>23</v>
      </c>
      <c r="B23" s="9">
        <v>6604958</v>
      </c>
      <c r="C23" s="9">
        <v>5689855</v>
      </c>
      <c r="D23" s="9">
        <v>529120</v>
      </c>
      <c r="E23" s="9">
        <v>294076</v>
      </c>
      <c r="F23" s="9">
        <v>35381</v>
      </c>
      <c r="G23" s="9">
        <v>6505</v>
      </c>
      <c r="H23" s="9">
        <v>50021</v>
      </c>
      <c r="T23" s="1" t="s">
        <v>127</v>
      </c>
      <c r="V23" s="20">
        <f>L11/(SUM($L11,$M11,$N11,$R11))</f>
        <v>0.67165464210238546</v>
      </c>
      <c r="W23" s="20">
        <f>M11/(SUM($L11,$M11,$N11,$R11))</f>
        <v>0.12407433211078538</v>
      </c>
      <c r="X23" s="20">
        <f>N11/(SUM($L11,$M11,$N11,$R11))</f>
        <v>5.5847782131103356E-2</v>
      </c>
      <c r="AB23" s="20">
        <f>R11/(SUM($L11,$M11,$N11,$R11))</f>
        <v>0.14842324365572579</v>
      </c>
    </row>
    <row r="24" spans="1:28" x14ac:dyDescent="0.2">
      <c r="A24" s="8"/>
      <c r="B24" s="9"/>
      <c r="C24" s="9"/>
      <c r="D24" s="9"/>
      <c r="E24" s="9"/>
      <c r="F24" s="9"/>
      <c r="G24" s="9"/>
      <c r="H24" s="9"/>
      <c r="T24" s="1" t="s">
        <v>128</v>
      </c>
      <c r="V24" s="20">
        <f>L12/(SUM($L12,$M12,$N12,$R12))</f>
        <v>0.73568086385806031</v>
      </c>
      <c r="W24" s="20">
        <f>M12/(SUM($L12,$M12,$N12,$R12))</f>
        <v>0.11122348631765472</v>
      </c>
      <c r="X24" s="20">
        <f>N12/(SUM($L12,$M12,$N12,$R12))</f>
        <v>4.9554896761891877E-2</v>
      </c>
      <c r="AB24" s="20">
        <f>R12/(SUM($L12,$M12,$N12,$R12))</f>
        <v>0.10354075306239315</v>
      </c>
    </row>
    <row r="25" spans="1:28" x14ac:dyDescent="0.2">
      <c r="A25" s="8" t="s">
        <v>24</v>
      </c>
      <c r="B25" s="9">
        <v>73039150</v>
      </c>
      <c r="C25" s="9">
        <v>52758293</v>
      </c>
      <c r="D25" s="9">
        <v>10992017</v>
      </c>
      <c r="E25" s="9">
        <v>3881610</v>
      </c>
      <c r="F25" s="9">
        <v>1166260</v>
      </c>
      <c r="G25" s="9">
        <v>213422</v>
      </c>
      <c r="H25" s="9">
        <v>4027548</v>
      </c>
      <c r="T25" s="1" t="s">
        <v>129</v>
      </c>
      <c r="V25" s="20">
        <f>L13/(SUM($L13,$M13,$N13,$R13))</f>
        <v>0.77931886701865716</v>
      </c>
      <c r="W25" s="20">
        <f>M13/(SUM($L13,$M13,$N13,$R13))</f>
        <v>9.0742097397369478E-2</v>
      </c>
      <c r="X25" s="20">
        <f>N13/(SUM($L13,$M13,$N13,$R13))</f>
        <v>4.5859537930624285E-2</v>
      </c>
      <c r="AB25" s="20">
        <f>R13/(SUM($L13,$M13,$N13,$R13))</f>
        <v>8.4079497653349072E-2</v>
      </c>
    </row>
    <row r="26" spans="1:28" x14ac:dyDescent="0.2">
      <c r="A26" s="10" t="s">
        <v>25</v>
      </c>
      <c r="B26" s="9">
        <v>19576683</v>
      </c>
      <c r="C26" s="9">
        <v>14055084</v>
      </c>
      <c r="D26" s="9">
        <v>2958158</v>
      </c>
      <c r="E26" s="9">
        <v>1015050</v>
      </c>
      <c r="F26" s="9">
        <v>314226</v>
      </c>
      <c r="G26" s="9">
        <v>58224</v>
      </c>
      <c r="H26" s="9">
        <v>1175941</v>
      </c>
      <c r="T26" s="1" t="s">
        <v>130</v>
      </c>
      <c r="V26" s="20">
        <f>L14/(SUM($L14,$M14,$N14,$R14))</f>
        <v>0.7918120050845433</v>
      </c>
      <c r="W26" s="20">
        <f>M14/(SUM($L14,$M14,$N14,$R14))</f>
        <v>8.200240125194147E-2</v>
      </c>
      <c r="X26" s="20">
        <f>N14/(SUM($L14,$M14,$N14,$R14))</f>
        <v>4.4979170216641495E-2</v>
      </c>
      <c r="AB26" s="20">
        <f>R14/(SUM($L14,$M14,$N14,$R14))</f>
        <v>8.1206423446873774E-2</v>
      </c>
    </row>
    <row r="27" spans="1:28" x14ac:dyDescent="0.2">
      <c r="A27" s="10" t="s">
        <v>26</v>
      </c>
      <c r="B27" s="9">
        <v>36829704</v>
      </c>
      <c r="C27" s="9">
        <v>26523012</v>
      </c>
      <c r="D27" s="9">
        <v>5576016</v>
      </c>
      <c r="E27" s="9">
        <v>1960182</v>
      </c>
      <c r="F27" s="9">
        <v>591848</v>
      </c>
      <c r="G27" s="9">
        <v>107476</v>
      </c>
      <c r="H27" s="9">
        <v>2071170</v>
      </c>
    </row>
    <row r="28" spans="1:28" x14ac:dyDescent="0.2">
      <c r="A28" s="10" t="s">
        <v>27</v>
      </c>
      <c r="B28" s="9">
        <v>16632763</v>
      </c>
      <c r="C28" s="9">
        <v>12180197</v>
      </c>
      <c r="D28" s="9">
        <v>2457843</v>
      </c>
      <c r="E28" s="9">
        <v>906378</v>
      </c>
      <c r="F28" s="9">
        <v>260186</v>
      </c>
      <c r="G28" s="9">
        <v>47722</v>
      </c>
      <c r="H28" s="9">
        <v>780437</v>
      </c>
      <c r="T28" s="1" t="s">
        <v>134</v>
      </c>
    </row>
    <row r="29" spans="1:28" x14ac:dyDescent="0.2">
      <c r="A29" s="8" t="s">
        <v>28</v>
      </c>
      <c r="B29" s="9">
        <v>201142110</v>
      </c>
      <c r="C29" s="9">
        <v>152376189</v>
      </c>
      <c r="D29" s="9">
        <v>27920544</v>
      </c>
      <c r="E29" s="9">
        <v>13093782</v>
      </c>
      <c r="F29" s="9">
        <v>2618157</v>
      </c>
      <c r="G29" s="9">
        <v>522584</v>
      </c>
      <c r="H29" s="9">
        <v>4610854</v>
      </c>
      <c r="T29" s="1" t="s">
        <v>135</v>
      </c>
      <c r="V29" s="20">
        <f>SUM(L6:L10)/SUM($L$6:$L$10,$M$6:$M$10,$N$6:$N$10,$R$6:$R$10)</f>
        <v>0.55995124799080309</v>
      </c>
      <c r="W29" s="20">
        <f>SUM(M6:M10)/SUM($L$6:$L$10,$M$6:$M$10,$N$6:$N$10,$R$6:$R$10)</f>
        <v>0.14129380505683278</v>
      </c>
      <c r="X29" s="20">
        <f>SUM(N6:N10)/SUM($L$6:$L$10,$M$6:$M$10,$N$6:$N$10,$R$6:$R$10)</f>
        <v>6.4503798366337947E-2</v>
      </c>
      <c r="AB29" s="20">
        <f>SUM(R6:R10)/SUM($L$6:$L$10,$M$6:$M$10,$N$6:$N$10,$R$6:$R$10)</f>
        <v>0.23425114858602614</v>
      </c>
    </row>
    <row r="30" spans="1:28" x14ac:dyDescent="0.2">
      <c r="A30" s="10" t="s">
        <v>29</v>
      </c>
      <c r="B30" s="9">
        <v>30219206</v>
      </c>
      <c r="C30" s="9">
        <v>22089498</v>
      </c>
      <c r="D30" s="9">
        <v>4605484</v>
      </c>
      <c r="E30" s="9">
        <v>1782827</v>
      </c>
      <c r="F30" s="9">
        <v>454350</v>
      </c>
      <c r="G30" s="9">
        <v>83343</v>
      </c>
      <c r="H30" s="9">
        <v>1203704</v>
      </c>
      <c r="T30" s="1" t="s">
        <v>136</v>
      </c>
      <c r="V30" s="20">
        <f>SUM(L11:L14)/SUM($L$11:$L$14,$M$11:$M$14,$N$11:$N$14,$R$11:$R$14)</f>
        <v>0.7276537189532396</v>
      </c>
      <c r="W30" s="20">
        <f>SUM(M11:M14)/SUM($L$11:$L$14,$M$11:$M$14,$N$11:$N$14,$R$11:$R$14)</f>
        <v>0.10846197832551442</v>
      </c>
      <c r="X30" s="20">
        <f>SUM(N11:N14)/SUM($L$11:$L$14,$M$11:$M$14,$N$11:$N$14,$R$11:$R$14)</f>
        <v>5.0568833371580996E-2</v>
      </c>
      <c r="AB30" s="20">
        <f>SUM(R11:R14)/SUM($L$11:$L$14,$M$11:$M$14,$N$11:$N$14,$R$11:$R$14)</f>
        <v>0.11331546934966498</v>
      </c>
    </row>
    <row r="31" spans="1:28" x14ac:dyDescent="0.2">
      <c r="A31" s="10" t="s">
        <v>30</v>
      </c>
      <c r="B31" s="9">
        <v>87599465</v>
      </c>
      <c r="C31" s="9">
        <v>64695040</v>
      </c>
      <c r="D31" s="9">
        <v>12738539</v>
      </c>
      <c r="E31" s="9">
        <v>6466049</v>
      </c>
      <c r="F31" s="9">
        <v>1225561</v>
      </c>
      <c r="G31" s="9">
        <v>264723</v>
      </c>
      <c r="H31" s="9">
        <v>2209553</v>
      </c>
      <c r="T31" s="15"/>
      <c r="U31" s="15"/>
      <c r="V31" s="15"/>
      <c r="W31" s="15"/>
      <c r="X31" s="15"/>
      <c r="Y31" s="15"/>
      <c r="Z31" s="15"/>
      <c r="AA31" s="15"/>
      <c r="AB31" s="15"/>
    </row>
    <row r="32" spans="1:28" x14ac:dyDescent="0.2">
      <c r="A32" s="10" t="s">
        <v>31</v>
      </c>
      <c r="B32" s="9">
        <v>83323439</v>
      </c>
      <c r="C32" s="9">
        <v>65591651</v>
      </c>
      <c r="D32" s="9">
        <v>10576521</v>
      </c>
      <c r="E32" s="9">
        <v>4844906</v>
      </c>
      <c r="F32" s="9">
        <v>938246</v>
      </c>
      <c r="G32" s="9">
        <v>174518</v>
      </c>
      <c r="H32" s="9">
        <v>1197597</v>
      </c>
    </row>
    <row r="33" spans="1:28" x14ac:dyDescent="0.2">
      <c r="A33" s="8" t="s">
        <v>32</v>
      </c>
      <c r="B33" s="9">
        <v>54058263</v>
      </c>
      <c r="C33" s="9">
        <v>45387708</v>
      </c>
      <c r="D33" s="9">
        <v>5162525</v>
      </c>
      <c r="E33" s="9">
        <v>2529470</v>
      </c>
      <c r="F33" s="9">
        <v>403675</v>
      </c>
      <c r="G33" s="9">
        <v>70931</v>
      </c>
      <c r="H33" s="9">
        <v>503954</v>
      </c>
      <c r="T33" s="1" t="s">
        <v>148</v>
      </c>
    </row>
    <row r="34" spans="1:28" x14ac:dyDescent="0.2">
      <c r="A34" s="8" t="s">
        <v>23</v>
      </c>
      <c r="B34" s="9">
        <v>6604958</v>
      </c>
      <c r="C34" s="9">
        <v>5689855</v>
      </c>
      <c r="D34" s="9">
        <v>529120</v>
      </c>
      <c r="E34" s="9">
        <v>294076</v>
      </c>
      <c r="F34" s="9">
        <v>35381</v>
      </c>
      <c r="G34" s="9">
        <v>6505</v>
      </c>
      <c r="H34" s="9">
        <v>50021</v>
      </c>
      <c r="U34" s="1" t="s">
        <v>137</v>
      </c>
    </row>
    <row r="35" spans="1:28" x14ac:dyDescent="0.2">
      <c r="A35" s="8"/>
      <c r="B35" s="9"/>
      <c r="C35" s="9"/>
      <c r="D35" s="9"/>
      <c r="E35" s="9"/>
      <c r="F35" s="9"/>
      <c r="G35" s="9"/>
      <c r="H35" s="9"/>
      <c r="U35" s="1" t="s">
        <v>117</v>
      </c>
      <c r="W35" s="1" t="s">
        <v>116</v>
      </c>
      <c r="Y35" s="1" t="s">
        <v>121</v>
      </c>
      <c r="AA35" s="1" t="s">
        <v>115</v>
      </c>
    </row>
    <row r="36" spans="1:28" x14ac:dyDescent="0.2">
      <c r="A36" s="8" t="s">
        <v>33</v>
      </c>
      <c r="B36" s="9">
        <v>263493218</v>
      </c>
      <c r="C36" s="9">
        <v>203848098</v>
      </c>
      <c r="D36" s="9">
        <v>34313058</v>
      </c>
      <c r="E36" s="9">
        <v>16075664</v>
      </c>
      <c r="F36" s="9">
        <v>3150144</v>
      </c>
      <c r="G36" s="9">
        <v>616964</v>
      </c>
      <c r="H36" s="9">
        <v>5489290</v>
      </c>
      <c r="T36" s="1" t="s">
        <v>138</v>
      </c>
      <c r="U36" s="1" t="s">
        <v>139</v>
      </c>
      <c r="V36" s="1" t="s">
        <v>140</v>
      </c>
      <c r="W36" s="1" t="s">
        <v>139</v>
      </c>
      <c r="X36" s="1" t="s">
        <v>140</v>
      </c>
      <c r="Y36" s="1" t="s">
        <v>139</v>
      </c>
      <c r="Z36" s="1" t="s">
        <v>140</v>
      </c>
      <c r="AA36" s="1" t="s">
        <v>139</v>
      </c>
      <c r="AB36" s="1" t="s">
        <v>140</v>
      </c>
    </row>
    <row r="37" spans="1:28" x14ac:dyDescent="0.2">
      <c r="A37" s="8" t="s">
        <v>34</v>
      </c>
      <c r="B37" s="9">
        <v>255200373</v>
      </c>
      <c r="C37" s="9">
        <v>197763897</v>
      </c>
      <c r="D37" s="9">
        <v>33083069</v>
      </c>
      <c r="E37" s="9">
        <v>15623252</v>
      </c>
      <c r="F37" s="9">
        <v>3021832</v>
      </c>
      <c r="G37" s="9">
        <v>593515</v>
      </c>
      <c r="H37" s="9">
        <v>5114808</v>
      </c>
      <c r="T37" s="1" t="s">
        <v>141</v>
      </c>
    </row>
    <row r="38" spans="1:28" x14ac:dyDescent="0.2">
      <c r="A38" s="8" t="s">
        <v>35</v>
      </c>
      <c r="B38" s="9">
        <v>130286975</v>
      </c>
      <c r="C38" s="9">
        <v>95927577</v>
      </c>
      <c r="D38" s="9">
        <v>19185982</v>
      </c>
      <c r="E38" s="9">
        <v>8929324</v>
      </c>
      <c r="F38" s="9">
        <v>1873410</v>
      </c>
      <c r="G38" s="9">
        <v>383427</v>
      </c>
      <c r="H38" s="9">
        <v>3987255</v>
      </c>
      <c r="T38" s="1" t="s">
        <v>142</v>
      </c>
      <c r="U38" s="1">
        <v>5.3331465456857442E-2</v>
      </c>
      <c r="V38" s="1">
        <v>4.8056537102473498E-2</v>
      </c>
      <c r="W38" s="1">
        <v>0.20930633533411641</v>
      </c>
      <c r="X38" s="1">
        <v>0.35123674911660779</v>
      </c>
      <c r="Y38" s="1">
        <v>0.30679871116523161</v>
      </c>
      <c r="Z38" s="1">
        <v>0.41908127208480567</v>
      </c>
      <c r="AA38" s="1">
        <v>0.43056348804379452</v>
      </c>
      <c r="AB38" s="1">
        <v>0.18162544169611308</v>
      </c>
    </row>
    <row r="39" spans="1:28" x14ac:dyDescent="0.2">
      <c r="A39" s="8"/>
      <c r="B39" s="9"/>
      <c r="C39" s="9"/>
      <c r="D39" s="9"/>
      <c r="E39" s="9"/>
      <c r="F39" s="9"/>
      <c r="G39" s="9"/>
      <c r="H39" s="9"/>
      <c r="T39" s="1" t="s">
        <v>143</v>
      </c>
      <c r="U39" s="1">
        <v>3.925994323039568E-2</v>
      </c>
      <c r="V39" s="1">
        <v>4.5033112582781455E-2</v>
      </c>
      <c r="W39" s="1">
        <v>0.1937604733080264</v>
      </c>
      <c r="X39" s="1">
        <v>0.29437086092715231</v>
      </c>
      <c r="Y39" s="1">
        <v>0.45348426296410294</v>
      </c>
      <c r="Z39" s="1">
        <v>0.43874172185430466</v>
      </c>
      <c r="AA39" s="1">
        <v>0.31349532049747503</v>
      </c>
      <c r="AB39" s="1">
        <v>0.22185430463576158</v>
      </c>
    </row>
    <row r="40" spans="1:28" x14ac:dyDescent="0.2">
      <c r="A40" s="11" t="s">
        <v>36</v>
      </c>
      <c r="B40" s="12">
        <v>38.4</v>
      </c>
      <c r="C40" s="12">
        <v>40.200000000000003</v>
      </c>
      <c r="D40" s="12">
        <v>34.1</v>
      </c>
      <c r="E40" s="12">
        <v>37.200000000000003</v>
      </c>
      <c r="F40" s="12">
        <v>31.9</v>
      </c>
      <c r="G40" s="12">
        <v>32.6</v>
      </c>
      <c r="H40" s="12">
        <v>21</v>
      </c>
      <c r="T40" s="1" t="s">
        <v>144</v>
      </c>
      <c r="U40" s="1">
        <v>2.9383454447930519E-2</v>
      </c>
      <c r="V40" s="1">
        <v>3.0761209593326382E-2</v>
      </c>
      <c r="W40" s="1">
        <v>0.16699282292939757</v>
      </c>
      <c r="X40" s="1">
        <v>0.34045881126173094</v>
      </c>
      <c r="Y40" s="1">
        <v>0.28457154333551316</v>
      </c>
      <c r="Z40" s="1">
        <v>0.31595411887382691</v>
      </c>
      <c r="AA40" s="1">
        <v>0.51905217928715874</v>
      </c>
      <c r="AB40" s="1">
        <v>0.31282586027111575</v>
      </c>
    </row>
    <row r="41" spans="1:28" s="15" customFormat="1" x14ac:dyDescent="0.2">
      <c r="A41" s="13" t="s">
        <v>37</v>
      </c>
      <c r="B41" s="14">
        <v>161657324</v>
      </c>
      <c r="C41" s="14">
        <v>124192315</v>
      </c>
      <c r="D41" s="14">
        <v>21113340</v>
      </c>
      <c r="E41" s="14">
        <v>9307605</v>
      </c>
      <c r="F41" s="14">
        <v>2108806</v>
      </c>
      <c r="G41" s="14">
        <v>408958</v>
      </c>
      <c r="H41" s="14">
        <v>4526300</v>
      </c>
      <c r="J41" s="7" t="s">
        <v>150</v>
      </c>
      <c r="K41" s="7" t="s">
        <v>131</v>
      </c>
      <c r="L41" s="7" t="s">
        <v>115</v>
      </c>
      <c r="M41" s="7" t="s">
        <v>116</v>
      </c>
      <c r="N41" s="7" t="s">
        <v>117</v>
      </c>
      <c r="O41" s="7" t="s">
        <v>118</v>
      </c>
      <c r="P41" s="7" t="s">
        <v>119</v>
      </c>
      <c r="Q41" s="7" t="s">
        <v>120</v>
      </c>
      <c r="R41" s="7" t="s">
        <v>121</v>
      </c>
      <c r="T41" s="1" t="s">
        <v>145</v>
      </c>
      <c r="U41" s="1">
        <v>4.2413657866235861E-2</v>
      </c>
      <c r="V41" s="1">
        <v>6.1347743165924985E-2</v>
      </c>
      <c r="W41" s="1">
        <v>0.10988494366273585</v>
      </c>
      <c r="X41" s="1">
        <v>0.21106166560712014</v>
      </c>
      <c r="Y41" s="1">
        <v>0.2194253979397976</v>
      </c>
      <c r="Z41" s="1">
        <v>0.25301970756516212</v>
      </c>
      <c r="AA41" s="1">
        <v>0.62827600053123067</v>
      </c>
      <c r="AB41" s="1">
        <v>0.47457088366179273</v>
      </c>
    </row>
    <row r="42" spans="1:28" x14ac:dyDescent="0.2">
      <c r="A42" s="8" t="s">
        <v>25</v>
      </c>
      <c r="B42" s="9">
        <v>10009207</v>
      </c>
      <c r="C42" s="9">
        <v>7198417</v>
      </c>
      <c r="D42" s="9">
        <v>1499357</v>
      </c>
      <c r="E42" s="9">
        <v>521862</v>
      </c>
      <c r="F42" s="9">
        <v>160102</v>
      </c>
      <c r="G42" s="9">
        <v>29671</v>
      </c>
      <c r="H42" s="9">
        <v>599798</v>
      </c>
      <c r="J42" s="1" t="s">
        <v>122</v>
      </c>
      <c r="K42" s="24">
        <f>SUM(L42:R42)</f>
        <v>20331969</v>
      </c>
      <c r="L42" s="24">
        <f t="shared" ref="L42" si="11">C150+C151</f>
        <v>10111533</v>
      </c>
      <c r="M42" s="24">
        <f t="shared" ref="M42" si="12">D150+D151</f>
        <v>2767293</v>
      </c>
      <c r="N42" s="24">
        <f t="shared" ref="N42" si="13">E150+E151</f>
        <v>1016528</v>
      </c>
      <c r="O42" s="24">
        <f t="shared" ref="O42" si="14">F150+F151</f>
        <v>170680</v>
      </c>
      <c r="P42" s="24">
        <f t="shared" ref="P42" si="15">G150+G151</f>
        <v>40935</v>
      </c>
      <c r="Q42" s="24">
        <f t="shared" ref="Q42" si="16">H150+H151</f>
        <v>955733</v>
      </c>
      <c r="R42" s="24">
        <f>B258+B259</f>
        <v>5269267</v>
      </c>
      <c r="T42" s="1" t="s">
        <v>146</v>
      </c>
    </row>
    <row r="43" spans="1:28" x14ac:dyDescent="0.2">
      <c r="A43" s="8" t="s">
        <v>38</v>
      </c>
      <c r="B43" s="9">
        <v>10322762</v>
      </c>
      <c r="C43" s="9">
        <v>7432676</v>
      </c>
      <c r="D43" s="9">
        <v>1547452</v>
      </c>
      <c r="E43" s="9">
        <v>550386</v>
      </c>
      <c r="F43" s="9">
        <v>164972</v>
      </c>
      <c r="G43" s="9">
        <v>29361</v>
      </c>
      <c r="H43" s="9">
        <v>597915</v>
      </c>
      <c r="J43" s="22" t="s">
        <v>123</v>
      </c>
      <c r="K43" s="24">
        <f t="shared" ref="K43:K50" si="17">SUM(L43:R43)</f>
        <v>21363868</v>
      </c>
      <c r="L43" s="24">
        <f t="shared" ref="L43" si="18">C152+C153</f>
        <v>11024966</v>
      </c>
      <c r="M43" s="24">
        <f t="shared" ref="M43" si="19">D152+D153</f>
        <v>2913005</v>
      </c>
      <c r="N43" s="24">
        <f t="shared" ref="N43" si="20">E152+E153</f>
        <v>1089176</v>
      </c>
      <c r="O43" s="24">
        <f t="shared" ref="O43" si="21">F152+F153</f>
        <v>179761</v>
      </c>
      <c r="P43" s="24">
        <f t="shared" ref="P43" si="22">G152+G153</f>
        <v>42616</v>
      </c>
      <c r="Q43" s="24">
        <f t="shared" ref="Q43" si="23">H152+H153</f>
        <v>829934</v>
      </c>
      <c r="R43" s="24">
        <f>B260+B261</f>
        <v>5284410</v>
      </c>
      <c r="T43" s="1" t="s">
        <v>142</v>
      </c>
      <c r="U43" s="1">
        <v>5.6883017503437196E-2</v>
      </c>
      <c r="V43" s="1">
        <v>6.2992125984251968E-2</v>
      </c>
      <c r="W43" s="1">
        <v>0.13975630573623332</v>
      </c>
      <c r="X43" s="1">
        <v>0.24507874015748032</v>
      </c>
      <c r="Y43" s="1">
        <v>0.21286528562038465</v>
      </c>
      <c r="Z43" s="1">
        <v>0.21751968503937008</v>
      </c>
      <c r="AA43" s="1">
        <v>0.59049539113994476</v>
      </c>
      <c r="AB43" s="1">
        <v>0.47440944881889763</v>
      </c>
    </row>
    <row r="44" spans="1:28" x14ac:dyDescent="0.2">
      <c r="A44" s="8" t="s">
        <v>39</v>
      </c>
      <c r="B44" s="9">
        <v>10618261</v>
      </c>
      <c r="C44" s="9">
        <v>7699102</v>
      </c>
      <c r="D44" s="9">
        <v>1590426</v>
      </c>
      <c r="E44" s="9">
        <v>564500</v>
      </c>
      <c r="F44" s="9">
        <v>170237</v>
      </c>
      <c r="G44" s="9">
        <v>31543</v>
      </c>
      <c r="H44" s="9">
        <v>562453</v>
      </c>
      <c r="J44" s="23" t="s">
        <v>124</v>
      </c>
      <c r="K44" s="24">
        <f t="shared" si="17"/>
        <v>23069322</v>
      </c>
      <c r="L44" s="24">
        <f t="shared" ref="L44" si="24">C154+C155</f>
        <v>12418470</v>
      </c>
      <c r="M44" s="24">
        <f t="shared" ref="M44" si="25">D154+D155</f>
        <v>3310805</v>
      </c>
      <c r="N44" s="24">
        <f t="shared" ref="N44" si="26">E154+E155</f>
        <v>1416195</v>
      </c>
      <c r="O44" s="24">
        <f t="shared" ref="O44" si="27">F154+F155</f>
        <v>194625</v>
      </c>
      <c r="P44" s="24">
        <f t="shared" ref="P44" si="28">G154+G155</f>
        <v>48197</v>
      </c>
      <c r="Q44" s="24">
        <f t="shared" ref="Q44" si="29">H154+H155</f>
        <v>630853</v>
      </c>
      <c r="R44" s="24">
        <f>B262+B263</f>
        <v>5050177</v>
      </c>
      <c r="T44" s="1" t="s">
        <v>147</v>
      </c>
      <c r="U44" s="1">
        <v>4.2937818805572597E-2</v>
      </c>
      <c r="V44" s="1">
        <v>4.945316214931051E-2</v>
      </c>
      <c r="W44" s="1">
        <v>0.13703586372020762</v>
      </c>
      <c r="X44" s="1">
        <v>0.28074179743223965</v>
      </c>
      <c r="Y44" s="1">
        <v>0.25591414299742082</v>
      </c>
      <c r="Z44" s="1">
        <v>0.33675701378982403</v>
      </c>
      <c r="AA44" s="1">
        <v>0.56411217447679896</v>
      </c>
      <c r="AB44" s="1">
        <v>0.33304802662862576</v>
      </c>
    </row>
    <row r="45" spans="1:28" x14ac:dyDescent="0.2">
      <c r="A45" s="8" t="s">
        <v>40</v>
      </c>
      <c r="B45" s="9">
        <v>10745607</v>
      </c>
      <c r="C45" s="9">
        <v>7898407</v>
      </c>
      <c r="D45" s="9">
        <v>1595563</v>
      </c>
      <c r="E45" s="9">
        <v>580384</v>
      </c>
      <c r="F45" s="9">
        <v>165160</v>
      </c>
      <c r="G45" s="9">
        <v>30065</v>
      </c>
      <c r="H45" s="9">
        <v>476028</v>
      </c>
      <c r="J45" s="1" t="s">
        <v>125</v>
      </c>
      <c r="K45" s="24">
        <f t="shared" si="17"/>
        <v>22239551</v>
      </c>
      <c r="L45" s="24">
        <f t="shared" ref="L45" si="30">C156+C157</f>
        <v>12498632</v>
      </c>
      <c r="M45" s="24">
        <f t="shared" ref="M45" si="31">D156+D157</f>
        <v>2816469</v>
      </c>
      <c r="N45" s="24">
        <f t="shared" ref="N45" si="32">E156+E157</f>
        <v>1560045</v>
      </c>
      <c r="O45" s="24">
        <f t="shared" ref="O45" si="33">F156+F157</f>
        <v>167308</v>
      </c>
      <c r="P45" s="24">
        <f t="shared" ref="P45" si="34">G156+G157</f>
        <v>52038</v>
      </c>
      <c r="Q45" s="24">
        <f t="shared" ref="Q45" si="35">H156+H157</f>
        <v>389297</v>
      </c>
      <c r="R45" s="24">
        <f>B264+B265</f>
        <v>4755762</v>
      </c>
    </row>
    <row r="46" spans="1:28" x14ac:dyDescent="0.2">
      <c r="A46" s="8" t="s">
        <v>41</v>
      </c>
      <c r="B46" s="9">
        <v>11064752</v>
      </c>
      <c r="C46" s="9">
        <v>8113485</v>
      </c>
      <c r="D46" s="9">
        <v>1672322</v>
      </c>
      <c r="E46" s="9">
        <v>658274</v>
      </c>
      <c r="F46" s="9">
        <v>164843</v>
      </c>
      <c r="G46" s="9">
        <v>30768</v>
      </c>
      <c r="H46" s="9">
        <v>425060</v>
      </c>
      <c r="J46" s="1" t="s">
        <v>126</v>
      </c>
      <c r="K46" s="24">
        <f t="shared" si="17"/>
        <v>19992494</v>
      </c>
      <c r="L46" s="24">
        <f t="shared" ref="L46" si="36">C158+C159</f>
        <v>11771175</v>
      </c>
      <c r="M46" s="24">
        <f t="shared" ref="M46" si="37">D158+D159</f>
        <v>2396453</v>
      </c>
      <c r="N46" s="24">
        <f t="shared" ref="N46" si="38">E158+E159</f>
        <v>1330944</v>
      </c>
      <c r="O46" s="24">
        <f t="shared" ref="O46" si="39">F158+F159</f>
        <v>140078</v>
      </c>
      <c r="P46" s="24">
        <f t="shared" ref="P46" si="40">G158+G159</f>
        <v>39608</v>
      </c>
      <c r="Q46" s="24">
        <f t="shared" ref="Q46" si="41">H158+H159</f>
        <v>274284</v>
      </c>
      <c r="R46" s="24">
        <f>B266+B267</f>
        <v>4039952</v>
      </c>
      <c r="T46" s="1" t="s">
        <v>149</v>
      </c>
      <c r="U46" s="20">
        <f>(U38-$X$29)/$X$29</f>
        <v>-0.17320426381760048</v>
      </c>
      <c r="V46" s="20">
        <f>(V38-$X$29)/$X$29</f>
        <v>-0.25498128296964978</v>
      </c>
      <c r="W46" s="20">
        <f>(W38-$W$29)/$W$29</f>
        <v>0.48135535913925498</v>
      </c>
      <c r="X46" s="20">
        <f>(X38-$W$29)/$W$29</f>
        <v>1.4858609262828573</v>
      </c>
      <c r="Y46" s="20">
        <f>(Y38-$AB$29)/$AB$29</f>
        <v>0.30969992257076673</v>
      </c>
      <c r="Z46" s="20">
        <f>(Z38-$AB$29)/$AB$29</f>
        <v>0.78902547378931087</v>
      </c>
      <c r="AA46" s="20">
        <f>(AA38-$V$29)/$V$29</f>
        <v>-0.2310696876045425</v>
      </c>
      <c r="AB46" s="20">
        <f>(AB38-$V$29)/$V$29</f>
        <v>-0.67564061630755368</v>
      </c>
    </row>
    <row r="47" spans="1:28" x14ac:dyDescent="0.2">
      <c r="A47" s="8" t="s">
        <v>42</v>
      </c>
      <c r="B47" s="9">
        <v>12004570</v>
      </c>
      <c r="C47" s="9">
        <v>8723515</v>
      </c>
      <c r="D47" s="9">
        <v>1890983</v>
      </c>
      <c r="E47" s="9">
        <v>807951</v>
      </c>
      <c r="F47" s="9">
        <v>179542</v>
      </c>
      <c r="G47" s="9">
        <v>35949</v>
      </c>
      <c r="H47" s="9">
        <v>366630</v>
      </c>
      <c r="J47" s="1" t="s">
        <v>127</v>
      </c>
      <c r="K47" s="24">
        <f t="shared" si="17"/>
        <v>20729100</v>
      </c>
      <c r="L47" s="24">
        <f t="shared" ref="L47" si="42">C160+C161</f>
        <v>13782800</v>
      </c>
      <c r="M47" s="24">
        <f t="shared" ref="M47" si="43">D160+D161</f>
        <v>2395784</v>
      </c>
      <c r="N47" s="24">
        <f t="shared" ref="N47" si="44">E160+E161</f>
        <v>1071564</v>
      </c>
      <c r="O47" s="24">
        <f t="shared" ref="O47" si="45">F160+F161</f>
        <v>145011</v>
      </c>
      <c r="P47" s="24">
        <f t="shared" ref="P47" si="46">G160+G161</f>
        <v>34099</v>
      </c>
      <c r="Q47" s="24">
        <f t="shared" ref="Q47" si="47">H160+H161</f>
        <v>222819</v>
      </c>
      <c r="R47" s="24">
        <f>B268+B269</f>
        <v>3077023</v>
      </c>
      <c r="U47" s="20">
        <f>(U39-$X$29)/$X$29</f>
        <v>-0.39135455237185018</v>
      </c>
      <c r="V47" s="20">
        <f>(V39-$X$29)/$X$29</f>
        <v>-0.30185332145831423</v>
      </c>
      <c r="W47" s="20">
        <f>(W39-$W$29)/$W$29</f>
        <v>0.3713302804046496</v>
      </c>
      <c r="X47" s="20">
        <f>(X39-$W$29)/$W$29</f>
        <v>1.083395381763179</v>
      </c>
      <c r="Y47" s="20">
        <f>(Y39-$AB$29)/$AB$29</f>
        <v>0.93588917579017061</v>
      </c>
      <c r="Z47" s="20">
        <f>(Z39-$AB$29)/$AB$29</f>
        <v>0.87295441026698584</v>
      </c>
      <c r="AA47" s="20">
        <f>(AA39-$V$29)/$V$29</f>
        <v>-0.44013818770411239</v>
      </c>
      <c r="AB47" s="20">
        <f>(AB39-$V$29)/$V$29</f>
        <v>-0.60379710656631047</v>
      </c>
    </row>
    <row r="48" spans="1:28" x14ac:dyDescent="0.2">
      <c r="A48" s="8" t="s">
        <v>43</v>
      </c>
      <c r="B48" s="9">
        <v>11354610</v>
      </c>
      <c r="C48" s="9">
        <v>8446320</v>
      </c>
      <c r="D48" s="9">
        <v>1601917</v>
      </c>
      <c r="E48" s="9">
        <v>827587</v>
      </c>
      <c r="F48" s="9">
        <v>165359</v>
      </c>
      <c r="G48" s="9">
        <v>37362</v>
      </c>
      <c r="H48" s="9">
        <v>276065</v>
      </c>
      <c r="J48" s="1" t="s">
        <v>128</v>
      </c>
      <c r="K48" s="24">
        <f t="shared" si="17"/>
        <v>18056503</v>
      </c>
      <c r="L48" s="24">
        <f t="shared" ref="L48" si="48">C162+C163</f>
        <v>13243370</v>
      </c>
      <c r="M48" s="24">
        <f t="shared" ref="M48" si="49">D162+D163</f>
        <v>1848133</v>
      </c>
      <c r="N48" s="24">
        <f t="shared" ref="N48" si="50">E162+E163</f>
        <v>822686</v>
      </c>
      <c r="O48" s="24">
        <f t="shared" ref="O48" si="51">F162+F163</f>
        <v>116653</v>
      </c>
      <c r="P48" s="24">
        <f t="shared" ref="P48" si="52">G162+G163</f>
        <v>24741</v>
      </c>
      <c r="Q48" s="24">
        <f t="shared" ref="Q48" si="53">H162+H163</f>
        <v>169113</v>
      </c>
      <c r="R48" s="24">
        <f>B270+B271</f>
        <v>1831807</v>
      </c>
      <c r="U48" s="20">
        <f>(U40-$X$29)/$X$29</f>
        <v>-0.54446939262316973</v>
      </c>
      <c r="V48" s="20">
        <f>(V40-$X$29)/$X$29</f>
        <v>-0.5231101055689229</v>
      </c>
      <c r="W48" s="20">
        <f>(W40-$W$29)/$W$29</f>
        <v>0.18188354303451479</v>
      </c>
      <c r="X48" s="20">
        <f>(X40-$W$29)/$W$29</f>
        <v>1.4095805978527352</v>
      </c>
      <c r="Y48" s="20">
        <f>(Y40-$AB$29)/$AB$29</f>
        <v>0.21481386560206089</v>
      </c>
      <c r="Z48" s="20">
        <f>(Z40-$AB$29)/$AB$29</f>
        <v>0.34878364857961947</v>
      </c>
      <c r="AA48" s="20">
        <f>(AA40-$V$29)/$V$29</f>
        <v>-7.3040409947110418E-2</v>
      </c>
      <c r="AB48" s="20">
        <f>(AB40-$V$29)/$V$29</f>
        <v>-0.44133375647686074</v>
      </c>
    </row>
    <row r="49" spans="1:28" x14ac:dyDescent="0.2">
      <c r="A49" s="8" t="s">
        <v>44</v>
      </c>
      <c r="B49" s="9">
        <v>10884941</v>
      </c>
      <c r="C49" s="9">
        <v>8241017</v>
      </c>
      <c r="D49" s="9">
        <v>1438276</v>
      </c>
      <c r="E49" s="9">
        <v>779335</v>
      </c>
      <c r="F49" s="9">
        <v>154058</v>
      </c>
      <c r="G49" s="9">
        <v>35542</v>
      </c>
      <c r="H49" s="9">
        <v>236713</v>
      </c>
      <c r="J49" s="1" t="s">
        <v>129</v>
      </c>
      <c r="K49" s="24">
        <f t="shared" si="17"/>
        <v>10818305</v>
      </c>
      <c r="L49" s="24">
        <f t="shared" ref="L49" si="54">C164+C165</f>
        <v>8454306</v>
      </c>
      <c r="M49" s="24">
        <f t="shared" ref="M49" si="55">D164+D165</f>
        <v>872504</v>
      </c>
      <c r="N49" s="24">
        <f t="shared" ref="N49" si="56">E164+E165</f>
        <v>470595</v>
      </c>
      <c r="O49" s="24">
        <f t="shared" ref="O49" si="57">F164+F165</f>
        <v>60913</v>
      </c>
      <c r="P49" s="24">
        <f t="shared" ref="P49" si="58">G164+G165</f>
        <v>12633</v>
      </c>
      <c r="Q49" s="24">
        <f t="shared" ref="Q49" si="59">H164+H165</f>
        <v>84566</v>
      </c>
      <c r="R49" s="24">
        <f>B272+B273</f>
        <v>862788</v>
      </c>
      <c r="U49" s="20">
        <f>(U41-$X$29)/$X$29</f>
        <v>-0.34246263103212976</v>
      </c>
      <c r="V49" s="20">
        <f>(V41-$X$29)/$X$29</f>
        <v>-4.8928207025711927E-2</v>
      </c>
      <c r="W49" s="20">
        <f>(W41-$W$29)/$W$29</f>
        <v>-0.22229468150753889</v>
      </c>
      <c r="X49" s="20">
        <f>(X41-$W$29)/$W$29</f>
        <v>0.49377862336020001</v>
      </c>
      <c r="Y49" s="20">
        <f>(Y41-$AB$29)/$AB$29</f>
        <v>-6.3289980585875122E-2</v>
      </c>
      <c r="Z49" s="20">
        <f>(Z41-$AB$29)/$AB$29</f>
        <v>8.0121523810772005E-2</v>
      </c>
      <c r="AA49" s="20">
        <f>(AA41-$V$29)/$V$29</f>
        <v>0.12201910931636994</v>
      </c>
      <c r="AB49" s="20">
        <f>(AB41-$V$29)/$V$29</f>
        <v>-0.15247821062167308</v>
      </c>
    </row>
    <row r="50" spans="1:28" x14ac:dyDescent="0.2">
      <c r="A50" s="8" t="s">
        <v>45</v>
      </c>
      <c r="B50" s="9">
        <v>9907139</v>
      </c>
      <c r="C50" s="9">
        <v>7568184</v>
      </c>
      <c r="D50" s="9">
        <v>1285453</v>
      </c>
      <c r="E50" s="9">
        <v>692781</v>
      </c>
      <c r="F50" s="9">
        <v>136447</v>
      </c>
      <c r="G50" s="9">
        <v>29129</v>
      </c>
      <c r="H50" s="9">
        <v>195145</v>
      </c>
      <c r="J50" s="1" t="s">
        <v>130</v>
      </c>
      <c r="K50" s="24">
        <f t="shared" si="17"/>
        <v>5056212</v>
      </c>
      <c r="L50" s="24">
        <f t="shared" ref="L50" si="60">C166+C167</f>
        <v>4007821</v>
      </c>
      <c r="M50" s="24">
        <f t="shared" ref="M50" si="61">D166+D167</f>
        <v>353966</v>
      </c>
      <c r="N50" s="24">
        <f t="shared" ref="N50" si="62">E166+E167</f>
        <v>231076</v>
      </c>
      <c r="O50" s="24">
        <f t="shared" ref="O50" si="63">F166+F167</f>
        <v>23342</v>
      </c>
      <c r="P50" s="24">
        <f t="shared" ref="P50" si="64">G166+G167</f>
        <v>4908</v>
      </c>
      <c r="Q50" s="24">
        <f t="shared" ref="Q50" si="65">H166+H167</f>
        <v>35248</v>
      </c>
      <c r="R50" s="24">
        <f>B274+B275</f>
        <v>399851</v>
      </c>
      <c r="W50" s="20"/>
      <c r="X50" s="20"/>
      <c r="Y50" s="20"/>
      <c r="Z50" s="20"/>
      <c r="AA50" s="20"/>
      <c r="AB50" s="20"/>
    </row>
    <row r="51" spans="1:28" x14ac:dyDescent="0.2">
      <c r="A51" s="8" t="s">
        <v>46</v>
      </c>
      <c r="B51" s="9">
        <v>10085355</v>
      </c>
      <c r="C51" s="9">
        <v>7809387</v>
      </c>
      <c r="D51" s="9">
        <v>1276791</v>
      </c>
      <c r="E51" s="9">
        <v>676325</v>
      </c>
      <c r="F51" s="9">
        <v>129414</v>
      </c>
      <c r="G51" s="9">
        <v>25435</v>
      </c>
      <c r="H51" s="9">
        <v>168003</v>
      </c>
      <c r="U51" s="20">
        <f>(U43-$X$29)/$X$29</f>
        <v>-0.11814468381567036</v>
      </c>
      <c r="V51" s="20">
        <f>(V43-$X$29)/$X$29</f>
        <v>-2.3435401020893417E-2</v>
      </c>
      <c r="W51" s="20">
        <f>(W43-$W$29)/$W$29</f>
        <v>-1.0881576301105566E-2</v>
      </c>
      <c r="X51" s="20">
        <f>(X43-$W$29)/$W$29</f>
        <v>0.73453280601298832</v>
      </c>
      <c r="Y51" s="20">
        <f>(Y43-$AB$29)/$AB$29</f>
        <v>-9.1294591700957092E-2</v>
      </c>
      <c r="Z51" s="20">
        <f>(Z43-$AB$29)/$AB$29</f>
        <v>-7.1425321274408232E-2</v>
      </c>
      <c r="AA51" s="20">
        <f>(AA43-$V$29)/$V$29</f>
        <v>5.4547861548195603E-2</v>
      </c>
      <c r="AB51" s="20">
        <f>(AB43-$V$29)/$V$29</f>
        <v>-0.15276651222556153</v>
      </c>
    </row>
    <row r="52" spans="1:28" x14ac:dyDescent="0.2">
      <c r="A52" s="8" t="s">
        <v>47</v>
      </c>
      <c r="B52" s="9">
        <v>10086611</v>
      </c>
      <c r="C52" s="9">
        <v>7972299</v>
      </c>
      <c r="D52" s="9">
        <v>1253207</v>
      </c>
      <c r="E52" s="9">
        <v>573499</v>
      </c>
      <c r="F52" s="9">
        <v>120871</v>
      </c>
      <c r="G52" s="9">
        <v>22928</v>
      </c>
      <c r="H52" s="9">
        <v>143807</v>
      </c>
      <c r="U52" s="20">
        <f>(U44-$X$29)/$X$29</f>
        <v>-0.33433658337893796</v>
      </c>
      <c r="V52" s="20">
        <f>(V44-$X$29)/$X$29</f>
        <v>-0.23332945653138135</v>
      </c>
      <c r="W52" s="20">
        <f>(W44-$W$29)/$W$29</f>
        <v>-3.0135371716491621E-2</v>
      </c>
      <c r="X52" s="20">
        <f>(X44-$W$29)/$W$29</f>
        <v>0.98693635095548971</v>
      </c>
      <c r="Y52" s="20">
        <f>(Y44-$AB$29)/$AB$29</f>
        <v>9.2477644366551287E-2</v>
      </c>
      <c r="Z52" s="20">
        <f>(Z44-$AB$29)/$AB$29</f>
        <v>0.43758959485380605</v>
      </c>
      <c r="AA52" s="20">
        <f>(AA44-$V$29)/$V$29</f>
        <v>7.4308727785248278E-3</v>
      </c>
      <c r="AB52" s="20">
        <f>(AB44-$V$29)/$V$29</f>
        <v>-0.40521960112838984</v>
      </c>
    </row>
    <row r="53" spans="1:28" x14ac:dyDescent="0.2">
      <c r="A53" s="8" t="s">
        <v>48</v>
      </c>
      <c r="B53" s="9">
        <v>10642489</v>
      </c>
      <c r="C53" s="9">
        <v>8576309</v>
      </c>
      <c r="D53" s="9">
        <v>1265153</v>
      </c>
      <c r="E53" s="9">
        <v>525283</v>
      </c>
      <c r="F53" s="9">
        <v>117227</v>
      </c>
      <c r="G53" s="9">
        <v>21073</v>
      </c>
      <c r="H53" s="9">
        <v>137444</v>
      </c>
    </row>
    <row r="54" spans="1:28" x14ac:dyDescent="0.2">
      <c r="A54" s="8" t="s">
        <v>49</v>
      </c>
      <c r="B54" s="9">
        <v>9856730</v>
      </c>
      <c r="C54" s="9">
        <v>8061864</v>
      </c>
      <c r="D54" s="9">
        <v>1103863</v>
      </c>
      <c r="E54" s="9">
        <v>459796</v>
      </c>
      <c r="F54" s="9">
        <v>97384</v>
      </c>
      <c r="G54" s="9">
        <v>17167</v>
      </c>
      <c r="H54" s="9">
        <v>116656</v>
      </c>
    </row>
    <row r="55" spans="1:28" x14ac:dyDescent="0.2">
      <c r="A55" s="8" t="s">
        <v>50</v>
      </c>
      <c r="B55" s="9">
        <v>8199773</v>
      </c>
      <c r="C55" s="9">
        <v>6831995</v>
      </c>
      <c r="D55" s="9">
        <v>819133</v>
      </c>
      <c r="E55" s="9">
        <v>378674</v>
      </c>
      <c r="F55" s="9">
        <v>71407</v>
      </c>
      <c r="G55" s="9">
        <v>12660</v>
      </c>
      <c r="H55" s="9">
        <v>85904</v>
      </c>
      <c r="T55" s="1" t="s">
        <v>148</v>
      </c>
    </row>
    <row r="56" spans="1:28" x14ac:dyDescent="0.2">
      <c r="A56" s="8" t="s">
        <v>51</v>
      </c>
      <c r="B56" s="9">
        <v>6499806</v>
      </c>
      <c r="C56" s="9">
        <v>5530279</v>
      </c>
      <c r="D56" s="9">
        <v>561780</v>
      </c>
      <c r="E56" s="9">
        <v>286774</v>
      </c>
      <c r="F56" s="9">
        <v>50770</v>
      </c>
      <c r="G56" s="9">
        <v>9259</v>
      </c>
      <c r="H56" s="9">
        <v>60944</v>
      </c>
      <c r="U56" s="1" t="s">
        <v>137</v>
      </c>
    </row>
    <row r="57" spans="1:28" x14ac:dyDescent="0.2">
      <c r="A57" s="8" t="s">
        <v>52</v>
      </c>
      <c r="B57" s="9">
        <v>4318499</v>
      </c>
      <c r="C57" s="9">
        <v>3711138</v>
      </c>
      <c r="D57" s="9">
        <v>343743</v>
      </c>
      <c r="E57" s="9">
        <v>190490</v>
      </c>
      <c r="F57" s="9">
        <v>30457</v>
      </c>
      <c r="G57" s="9">
        <v>5382</v>
      </c>
      <c r="H57" s="9">
        <v>37289</v>
      </c>
      <c r="U57" s="1" t="s">
        <v>117</v>
      </c>
      <c r="W57" s="1" t="s">
        <v>116</v>
      </c>
      <c r="Y57" s="1" t="s">
        <v>121</v>
      </c>
      <c r="AA57" s="1" t="s">
        <v>115</v>
      </c>
    </row>
    <row r="58" spans="1:28" x14ac:dyDescent="0.2">
      <c r="A58" s="8" t="s">
        <v>53</v>
      </c>
      <c r="B58" s="9">
        <v>2679724</v>
      </c>
      <c r="C58" s="9">
        <v>2307320</v>
      </c>
      <c r="D58" s="9">
        <v>206090</v>
      </c>
      <c r="E58" s="9">
        <v>123778</v>
      </c>
      <c r="F58" s="9">
        <v>17351</v>
      </c>
      <c r="G58" s="9">
        <v>3090</v>
      </c>
      <c r="H58" s="9">
        <v>22095</v>
      </c>
      <c r="T58" s="1" t="s">
        <v>138</v>
      </c>
      <c r="U58" s="1" t="s">
        <v>139</v>
      </c>
      <c r="V58" s="1" t="s">
        <v>140</v>
      </c>
      <c r="W58" s="1" t="s">
        <v>139</v>
      </c>
      <c r="X58" s="1" t="s">
        <v>140</v>
      </c>
      <c r="Y58" s="1" t="s">
        <v>139</v>
      </c>
      <c r="Z58" s="1" t="s">
        <v>140</v>
      </c>
      <c r="AA58" s="1" t="s">
        <v>139</v>
      </c>
      <c r="AB58" s="1" t="s">
        <v>140</v>
      </c>
    </row>
    <row r="59" spans="1:28" x14ac:dyDescent="0.2">
      <c r="A59" s="8" t="s">
        <v>54</v>
      </c>
      <c r="B59" s="9">
        <v>2376488</v>
      </c>
      <c r="C59" s="9">
        <v>2070601</v>
      </c>
      <c r="D59" s="9">
        <v>161831</v>
      </c>
      <c r="E59" s="9">
        <v>109926</v>
      </c>
      <c r="F59" s="9">
        <v>13205</v>
      </c>
      <c r="G59" s="9">
        <v>2574</v>
      </c>
      <c r="H59" s="9">
        <v>18351</v>
      </c>
      <c r="T59" s="1" t="s">
        <v>141</v>
      </c>
    </row>
    <row r="60" spans="1:28" x14ac:dyDescent="0.2">
      <c r="A60" s="8"/>
      <c r="B60" s="9"/>
      <c r="C60" s="9"/>
      <c r="D60" s="9"/>
      <c r="E60" s="9"/>
      <c r="F60" s="9"/>
      <c r="G60" s="9"/>
      <c r="H60" s="9"/>
      <c r="T60" s="1" t="s">
        <v>142</v>
      </c>
      <c r="U60" s="1">
        <v>4.742185163027221E-2</v>
      </c>
      <c r="V60" s="1">
        <v>5.8615462354724611E-2</v>
      </c>
      <c r="W60" s="1">
        <v>0.23766078372719115</v>
      </c>
      <c r="X60" s="1">
        <v>0.26846892369883779</v>
      </c>
      <c r="Y60" s="1">
        <v>0.1977078970984146</v>
      </c>
      <c r="Z60" s="1">
        <v>0.18544719555330974</v>
      </c>
      <c r="AA60" s="1">
        <v>0.517209467544122</v>
      </c>
      <c r="AB60" s="1">
        <v>0.48746841839312782</v>
      </c>
    </row>
    <row r="61" spans="1:28" x14ac:dyDescent="0.2">
      <c r="A61" s="8" t="s">
        <v>55</v>
      </c>
      <c r="B61" s="9">
        <v>37308668</v>
      </c>
      <c r="C61" s="9">
        <v>27009051</v>
      </c>
      <c r="D61" s="9">
        <v>5569919</v>
      </c>
      <c r="E61" s="9">
        <v>1977006</v>
      </c>
      <c r="F61" s="9">
        <v>593680</v>
      </c>
      <c r="G61" s="9">
        <v>108628</v>
      </c>
      <c r="H61" s="9">
        <v>2050384</v>
      </c>
      <c r="T61" s="1" t="s">
        <v>143</v>
      </c>
      <c r="U61" s="1">
        <v>3.9781931208012301E-2</v>
      </c>
      <c r="V61" s="1">
        <v>4.6216540369623291E-2</v>
      </c>
      <c r="W61" s="1">
        <v>0.20655892051014282</v>
      </c>
      <c r="X61" s="1">
        <v>0.19313907212560649</v>
      </c>
      <c r="Y61" s="1">
        <v>0.24279271130553476</v>
      </c>
      <c r="Z61" s="1">
        <v>0.14734503625361173</v>
      </c>
      <c r="AA61" s="1">
        <v>0.51086643697631007</v>
      </c>
      <c r="AB61" s="1">
        <v>0.61329935125115853</v>
      </c>
    </row>
    <row r="62" spans="1:28" x14ac:dyDescent="0.2">
      <c r="A62" s="10" t="s">
        <v>56</v>
      </c>
      <c r="B62" s="9">
        <v>10009207</v>
      </c>
      <c r="C62" s="9">
        <v>7198417</v>
      </c>
      <c r="D62" s="9">
        <v>1499357</v>
      </c>
      <c r="E62" s="9">
        <v>521862</v>
      </c>
      <c r="F62" s="9">
        <v>160102</v>
      </c>
      <c r="G62" s="9">
        <v>29671</v>
      </c>
      <c r="H62" s="9">
        <v>599798</v>
      </c>
      <c r="T62" s="1" t="s">
        <v>144</v>
      </c>
      <c r="U62" s="1">
        <v>2.582744616334445E-2</v>
      </c>
      <c r="V62" s="1">
        <v>3.2923031291709919E-2</v>
      </c>
      <c r="W62" s="1">
        <v>0.16285728985455983</v>
      </c>
      <c r="X62" s="1">
        <v>0.16849572396065055</v>
      </c>
      <c r="Y62" s="1">
        <v>0.17018557045792912</v>
      </c>
      <c r="Z62" s="1">
        <v>0.13297740867072025</v>
      </c>
      <c r="AA62" s="1">
        <v>0.6411296935241666</v>
      </c>
      <c r="AB62" s="1">
        <v>0.66560383607691931</v>
      </c>
    </row>
    <row r="63" spans="1:28" x14ac:dyDescent="0.2">
      <c r="A63" s="10" t="s">
        <v>57</v>
      </c>
      <c r="B63" s="9">
        <v>18815383</v>
      </c>
      <c r="C63" s="9">
        <v>13576534</v>
      </c>
      <c r="D63" s="9">
        <v>2825601</v>
      </c>
      <c r="E63" s="9">
        <v>1001552</v>
      </c>
      <c r="F63" s="9">
        <v>301410</v>
      </c>
      <c r="G63" s="9">
        <v>54634</v>
      </c>
      <c r="H63" s="9">
        <v>1055652</v>
      </c>
      <c r="T63" s="1" t="s">
        <v>145</v>
      </c>
      <c r="U63" s="1">
        <v>3.2254133407852686E-2</v>
      </c>
      <c r="V63" s="1">
        <v>4.0921365196028667E-2</v>
      </c>
      <c r="W63" s="1">
        <v>9.1230703934747942E-2</v>
      </c>
      <c r="X63" s="1">
        <v>9.6187034292327375E-2</v>
      </c>
      <c r="Y63" s="1">
        <v>0.11194869510588541</v>
      </c>
      <c r="Z63" s="1">
        <v>8.0248918847582895E-2</v>
      </c>
      <c r="AA63" s="1">
        <v>0.76456646755151392</v>
      </c>
      <c r="AB63" s="1">
        <v>0.78264268166406104</v>
      </c>
    </row>
    <row r="64" spans="1:28" x14ac:dyDescent="0.2">
      <c r="A64" s="10" t="s">
        <v>58</v>
      </c>
      <c r="B64" s="9">
        <v>8484078</v>
      </c>
      <c r="C64" s="9">
        <v>6234100</v>
      </c>
      <c r="D64" s="9">
        <v>1244961</v>
      </c>
      <c r="E64" s="9">
        <v>453592</v>
      </c>
      <c r="F64" s="9">
        <v>132168</v>
      </c>
      <c r="G64" s="9">
        <v>24323</v>
      </c>
      <c r="H64" s="9">
        <v>394934</v>
      </c>
      <c r="T64" s="15" t="s">
        <v>146</v>
      </c>
      <c r="U64" s="15"/>
      <c r="V64" s="15"/>
      <c r="W64" s="15"/>
      <c r="X64" s="15"/>
      <c r="Y64" s="15"/>
      <c r="Z64" s="15"/>
      <c r="AA64" s="15"/>
      <c r="AB64" s="15"/>
    </row>
    <row r="65" spans="1:28" x14ac:dyDescent="0.2">
      <c r="A65" s="8" t="s">
        <v>59</v>
      </c>
      <c r="B65" s="9">
        <v>100274366</v>
      </c>
      <c r="C65" s="9">
        <v>76731931</v>
      </c>
      <c r="D65" s="9">
        <v>13450844</v>
      </c>
      <c r="E65" s="9">
        <v>6240957</v>
      </c>
      <c r="F65" s="9">
        <v>1331936</v>
      </c>
      <c r="G65" s="9">
        <v>267365</v>
      </c>
      <c r="H65" s="9">
        <v>2251333</v>
      </c>
      <c r="T65" s="1" t="s">
        <v>142</v>
      </c>
      <c r="U65" s="1">
        <v>5.0398250012918214E-2</v>
      </c>
      <c r="V65" s="1">
        <v>6.5624179697753776E-2</v>
      </c>
      <c r="W65" s="1">
        <v>0.12579139425644004</v>
      </c>
      <c r="X65" s="1">
        <v>0.13091086361420481</v>
      </c>
      <c r="Y65" s="1">
        <v>0.12043587276668725</v>
      </c>
      <c r="Z65" s="1">
        <v>9.1311358608017396E-2</v>
      </c>
      <c r="AA65" s="1">
        <v>0.70337448296395455</v>
      </c>
      <c r="AB65" s="1">
        <v>0.71215359808002399</v>
      </c>
    </row>
    <row r="66" spans="1:28" x14ac:dyDescent="0.2">
      <c r="A66" s="10" t="s">
        <v>60</v>
      </c>
      <c r="B66" s="9">
        <v>15451921</v>
      </c>
      <c r="C66" s="9">
        <v>11333036</v>
      </c>
      <c r="D66" s="9">
        <v>2335201</v>
      </c>
      <c r="E66" s="9">
        <v>898400</v>
      </c>
      <c r="F66" s="9">
        <v>231634</v>
      </c>
      <c r="G66" s="9">
        <v>42780</v>
      </c>
      <c r="H66" s="9">
        <v>610870</v>
      </c>
      <c r="T66" s="1" t="s">
        <v>147</v>
      </c>
      <c r="U66" s="1">
        <v>3.6332224811824319E-2</v>
      </c>
      <c r="V66" s="1">
        <v>4.5070770847743177E-2</v>
      </c>
      <c r="W66" s="1">
        <v>0.12795717356516997</v>
      </c>
      <c r="X66" s="1">
        <v>0.15173130648819713</v>
      </c>
      <c r="Y66" s="1">
        <v>0.14143618812379768</v>
      </c>
      <c r="Z66" s="1">
        <v>0.11669944704841322</v>
      </c>
      <c r="AA66" s="1">
        <v>0.69427441349920804</v>
      </c>
      <c r="AB66" s="1">
        <v>0.68649847561564648</v>
      </c>
    </row>
    <row r="67" spans="1:28" x14ac:dyDescent="0.2">
      <c r="A67" s="10" t="s">
        <v>61</v>
      </c>
      <c r="B67" s="9">
        <v>44151260</v>
      </c>
      <c r="C67" s="9">
        <v>32979036</v>
      </c>
      <c r="D67" s="9">
        <v>6216629</v>
      </c>
      <c r="E67" s="9">
        <v>3107654</v>
      </c>
      <c r="F67" s="9">
        <v>635406</v>
      </c>
      <c r="G67" s="9">
        <v>137982</v>
      </c>
      <c r="H67" s="9">
        <v>1074553</v>
      </c>
    </row>
    <row r="68" spans="1:28" x14ac:dyDescent="0.2">
      <c r="A68" s="10" t="s">
        <v>62</v>
      </c>
      <c r="B68" s="9">
        <v>40671185</v>
      </c>
      <c r="C68" s="9">
        <v>32419859</v>
      </c>
      <c r="D68" s="9">
        <v>4899014</v>
      </c>
      <c r="E68" s="9">
        <v>2234903</v>
      </c>
      <c r="F68" s="9">
        <v>464896</v>
      </c>
      <c r="G68" s="9">
        <v>86603</v>
      </c>
      <c r="H68" s="9">
        <v>565910</v>
      </c>
      <c r="T68" s="1" t="s">
        <v>149</v>
      </c>
      <c r="U68" s="20">
        <f>(U60-$X$29)/$X$29</f>
        <v>-0.26482078836740486</v>
      </c>
      <c r="V68" s="20">
        <f>(V60-$X$29)/$X$29</f>
        <v>-9.1286655371387124E-2</v>
      </c>
      <c r="W68" s="20">
        <f>(W60-$W$29)/$W$29</f>
        <v>0.68203258190687521</v>
      </c>
      <c r="X68" s="20">
        <f>(X60-$W$29)/$W$29</f>
        <v>0.90007568690538986</v>
      </c>
      <c r="Y68" s="20">
        <f>(Y60-$AB$29)/$AB$29</f>
        <v>-0.1560003086780658</v>
      </c>
      <c r="Z68" s="20">
        <f>(Z60-$AB$29)/$AB$29</f>
        <v>-0.2083402934299538</v>
      </c>
      <c r="AA68" s="20">
        <f>(AA60-$V$29)/$V$29</f>
        <v>-7.6331253122563086E-2</v>
      </c>
      <c r="AB68" s="20">
        <f>(AB60-$V$29)/$V$29</f>
        <v>-0.12944489338626453</v>
      </c>
    </row>
    <row r="69" spans="1:28" x14ac:dyDescent="0.2">
      <c r="A69" s="8" t="s">
        <v>63</v>
      </c>
      <c r="B69" s="9">
        <v>24074290</v>
      </c>
      <c r="C69" s="9">
        <v>20451333</v>
      </c>
      <c r="D69" s="9">
        <v>2092577</v>
      </c>
      <c r="E69" s="9">
        <v>1089642</v>
      </c>
      <c r="F69" s="9">
        <v>183190</v>
      </c>
      <c r="G69" s="9">
        <v>32965</v>
      </c>
      <c r="H69" s="9">
        <v>224583</v>
      </c>
      <c r="U69" s="20">
        <f>(U61-$X$29)/$X$29</f>
        <v>-0.38326219206382484</v>
      </c>
      <c r="V69" s="20">
        <f>(V61-$X$29)/$X$29</f>
        <v>-0.2835066842553271</v>
      </c>
      <c r="W69" s="20">
        <f>(W61-$W$29)/$W$29</f>
        <v>0.46191066499382882</v>
      </c>
      <c r="X69" s="20">
        <f>(X61-$W$29)/$W$29</f>
        <v>0.36693234390509849</v>
      </c>
      <c r="Y69" s="20">
        <f>(Y61-$AB$29)/$AB$29</f>
        <v>3.6463269320414146E-2</v>
      </c>
      <c r="Z69" s="20">
        <f>(Z61-$AB$29)/$AB$29</f>
        <v>-0.37099545875011625</v>
      </c>
      <c r="AA69" s="20">
        <f>(AA61-$V$29)/$V$29</f>
        <v>-8.7659079590620387E-2</v>
      </c>
      <c r="AB69" s="20">
        <f>(AB61-$V$29)/$V$29</f>
        <v>9.5272764283992908E-2</v>
      </c>
    </row>
    <row r="70" spans="1:28" x14ac:dyDescent="0.2">
      <c r="A70" s="8" t="s">
        <v>54</v>
      </c>
      <c r="B70" s="9">
        <v>2376488</v>
      </c>
      <c r="C70" s="9">
        <v>2070601</v>
      </c>
      <c r="D70" s="9">
        <v>161831</v>
      </c>
      <c r="E70" s="9">
        <v>109926</v>
      </c>
      <c r="F70" s="9">
        <v>13205</v>
      </c>
      <c r="G70" s="9">
        <v>2574</v>
      </c>
      <c r="H70" s="9">
        <v>18351</v>
      </c>
      <c r="U70" s="20">
        <f>(U62-$X$29)/$X$29</f>
        <v>-0.59959805751807005</v>
      </c>
      <c r="V70" s="20">
        <f>(V62-$X$29)/$X$29</f>
        <v>-0.48959546374727625</v>
      </c>
      <c r="W70" s="20">
        <f>(W62-$W$29)/$W$29</f>
        <v>0.15261450980850533</v>
      </c>
      <c r="X70" s="20">
        <f>(X62-$W$29)/$W$29</f>
        <v>0.19252025163365302</v>
      </c>
      <c r="Y70" s="20">
        <f>(Y62-$AB$29)/$AB$29</f>
        <v>-0.27349098826112966</v>
      </c>
      <c r="Z70" s="20">
        <f>(Z62-$AB$29)/$AB$29</f>
        <v>-0.43232974748089326</v>
      </c>
      <c r="AA70" s="20">
        <f>(AA62-$V$29)/$V$29</f>
        <v>0.14497413091701303</v>
      </c>
      <c r="AB70" s="20">
        <f>(AB62-$V$29)/$V$29</f>
        <v>0.18868176196626943</v>
      </c>
    </row>
    <row r="71" spans="1:28" x14ac:dyDescent="0.2">
      <c r="A71" s="8"/>
      <c r="B71" s="9"/>
      <c r="C71" s="9"/>
      <c r="D71" s="9"/>
      <c r="E71" s="9"/>
      <c r="F71" s="9"/>
      <c r="G71" s="9"/>
      <c r="H71" s="9"/>
      <c r="U71" s="20">
        <f>(U63-$X$29)/$X$29</f>
        <v>-0.49996536289737509</v>
      </c>
      <c r="V71" s="20">
        <f>(V63-$X$29)/$X$29</f>
        <v>-0.3655975890966453</v>
      </c>
      <c r="W71" s="20">
        <f>(W63-$W$29)/$W$29</f>
        <v>-0.35431915151515592</v>
      </c>
      <c r="X71" s="20">
        <f>(X63-$W$29)/$W$29</f>
        <v>-0.31924096563442433</v>
      </c>
      <c r="Y71" s="20">
        <f>(Y63-$AB$29)/$AB$29</f>
        <v>-0.52209969606713158</v>
      </c>
      <c r="Z71" s="20">
        <f>(Z63-$AB$29)/$AB$29</f>
        <v>-0.65742358433682402</v>
      </c>
      <c r="AA71" s="20">
        <f>(AA63-$V$29)/$V$29</f>
        <v>0.3654161327345975</v>
      </c>
      <c r="AB71" s="20">
        <f>(AB63-$V$29)/$V$29</f>
        <v>0.39769789686568485</v>
      </c>
    </row>
    <row r="72" spans="1:28" x14ac:dyDescent="0.2">
      <c r="A72" s="8" t="s">
        <v>64</v>
      </c>
      <c r="B72" s="9">
        <v>128577374</v>
      </c>
      <c r="C72" s="9">
        <v>100296595</v>
      </c>
      <c r="D72" s="9">
        <v>16166110</v>
      </c>
      <c r="E72" s="9">
        <v>7556838</v>
      </c>
      <c r="F72" s="9">
        <v>1580503</v>
      </c>
      <c r="G72" s="9">
        <v>312285</v>
      </c>
      <c r="H72" s="9">
        <v>2665043</v>
      </c>
      <c r="W72" s="20"/>
      <c r="X72" s="20"/>
      <c r="Y72" s="20"/>
      <c r="Z72" s="20"/>
      <c r="AA72" s="20"/>
      <c r="AB72" s="20"/>
    </row>
    <row r="73" spans="1:28" x14ac:dyDescent="0.2">
      <c r="A73" s="8" t="s">
        <v>65</v>
      </c>
      <c r="B73" s="9">
        <v>124348656</v>
      </c>
      <c r="C73" s="9">
        <v>97183264</v>
      </c>
      <c r="D73" s="9">
        <v>15543421</v>
      </c>
      <c r="E73" s="9">
        <v>7330599</v>
      </c>
      <c r="F73" s="9">
        <v>1515126</v>
      </c>
      <c r="G73" s="9">
        <v>300330</v>
      </c>
      <c r="H73" s="9">
        <v>2475916</v>
      </c>
      <c r="U73" s="20">
        <f>(U65-$X$29)/$X$29</f>
        <v>-0.21867779434181162</v>
      </c>
      <c r="V73" s="20">
        <f>(V65-$X$29)/$X$29</f>
        <v>1.7369230336682202E-2</v>
      </c>
      <c r="W73" s="20">
        <f>(W65-$W$29)/$W$29</f>
        <v>-0.1097175548082748</v>
      </c>
      <c r="X73" s="20">
        <f>(X65-$W$29)/$W$29</f>
        <v>-7.3484760626636281E-2</v>
      </c>
      <c r="Y73" s="20">
        <f>(Y65-$AB$29)/$AB$29</f>
        <v>-0.4858685923477617</v>
      </c>
      <c r="Z73" s="20">
        <f>(Z65-$AB$29)/$AB$29</f>
        <v>-0.61019888628428942</v>
      </c>
      <c r="AA73" s="20">
        <f>(AA65-$V$29)/$V$29</f>
        <v>0.25613521799938394</v>
      </c>
      <c r="AB73" s="20">
        <f>(AB65-$V$29)/$V$29</f>
        <v>0.27181357419123164</v>
      </c>
    </row>
    <row r="74" spans="1:28" x14ac:dyDescent="0.2">
      <c r="A74" s="8" t="s">
        <v>66</v>
      </c>
      <c r="B74" s="9">
        <v>65961619</v>
      </c>
      <c r="C74" s="9">
        <v>48990928</v>
      </c>
      <c r="D74" s="9">
        <v>9484514</v>
      </c>
      <c r="E74" s="9">
        <v>4346312</v>
      </c>
      <c r="F74" s="9">
        <v>965409</v>
      </c>
      <c r="G74" s="9">
        <v>198815</v>
      </c>
      <c r="H74" s="9">
        <v>1975641</v>
      </c>
      <c r="U74" s="20">
        <f>(U66-$X$29)/$X$29</f>
        <v>-0.43674286271512486</v>
      </c>
      <c r="V74" s="20">
        <f>(V66-$X$29)/$X$29</f>
        <v>-0.30126950676963732</v>
      </c>
      <c r="W74" s="20">
        <f>(W66-$W$29)/$W$29</f>
        <v>-9.4389357596381521E-2</v>
      </c>
      <c r="X74" s="20">
        <f>(X66-$W$29)/$W$29</f>
        <v>7.3870906280470397E-2</v>
      </c>
      <c r="Y74" s="20">
        <f>(Y66-$AB$29)/$AB$29</f>
        <v>-0.39621987350957721</v>
      </c>
      <c r="Z74" s="20">
        <f>(Z66-$AB$29)/$AB$29</f>
        <v>-0.50181910418442777</v>
      </c>
      <c r="AA74" s="20">
        <f>(AA66-$V$29)/$V$29</f>
        <v>0.23988367914238695</v>
      </c>
      <c r="AB74" s="20">
        <f>(AB66-$V$29)/$V$29</f>
        <v>0.22599686683245299</v>
      </c>
    </row>
    <row r="75" spans="1:28" x14ac:dyDescent="0.2">
      <c r="A75" s="8"/>
      <c r="B75" s="9"/>
      <c r="C75" s="9"/>
      <c r="D75" s="9"/>
      <c r="E75" s="9"/>
      <c r="F75" s="9"/>
      <c r="G75" s="9"/>
      <c r="H75" s="9"/>
    </row>
    <row r="76" spans="1:28" x14ac:dyDescent="0.2">
      <c r="A76" s="11" t="s">
        <v>67</v>
      </c>
      <c r="B76" s="12">
        <v>37.200000000000003</v>
      </c>
      <c r="C76" s="12">
        <v>39</v>
      </c>
      <c r="D76" s="12">
        <v>32.299999999999997</v>
      </c>
      <c r="E76" s="12">
        <v>35.9</v>
      </c>
      <c r="F76" s="12">
        <v>31.4</v>
      </c>
      <c r="G76" s="12">
        <v>32.299999999999997</v>
      </c>
      <c r="H76" s="12">
        <v>20.3</v>
      </c>
    </row>
    <row r="77" spans="1:28" s="15" customFormat="1" x14ac:dyDescent="0.2">
      <c r="A77" s="13" t="s">
        <v>68</v>
      </c>
      <c r="B77" s="14">
        <v>166582199</v>
      </c>
      <c r="C77" s="14">
        <v>126329875</v>
      </c>
      <c r="D77" s="14">
        <v>22961746</v>
      </c>
      <c r="E77" s="14">
        <v>10197257</v>
      </c>
      <c r="F77" s="14">
        <v>2079286</v>
      </c>
      <c r="G77" s="14">
        <v>397979</v>
      </c>
      <c r="H77" s="14">
        <v>4616056</v>
      </c>
      <c r="J77" s="7" t="s">
        <v>150</v>
      </c>
      <c r="K77" s="7" t="s">
        <v>131</v>
      </c>
      <c r="L77" s="7" t="s">
        <v>115</v>
      </c>
      <c r="M77" s="7" t="s">
        <v>116</v>
      </c>
      <c r="N77" s="7" t="s">
        <v>117</v>
      </c>
      <c r="O77" s="7" t="s">
        <v>118</v>
      </c>
      <c r="P77" s="7" t="s">
        <v>119</v>
      </c>
      <c r="Q77" s="7" t="s">
        <v>120</v>
      </c>
      <c r="R77" s="7" t="s">
        <v>121</v>
      </c>
      <c r="S77" s="1"/>
      <c r="T77" s="1"/>
      <c r="U77" s="1"/>
    </row>
    <row r="78" spans="1:28" x14ac:dyDescent="0.2">
      <c r="A78" s="8" t="s">
        <v>25</v>
      </c>
      <c r="B78" s="9">
        <v>9567476</v>
      </c>
      <c r="C78" s="9">
        <v>6856667</v>
      </c>
      <c r="D78" s="9">
        <v>1458801</v>
      </c>
      <c r="E78" s="9">
        <v>493188</v>
      </c>
      <c r="F78" s="9">
        <v>154124</v>
      </c>
      <c r="G78" s="9">
        <v>28553</v>
      </c>
      <c r="H78" s="9">
        <v>576143</v>
      </c>
      <c r="J78" s="1" t="s">
        <v>122</v>
      </c>
      <c r="K78" s="24">
        <f>SUM(L78:R78)</f>
        <v>19440609</v>
      </c>
      <c r="L78" s="24">
        <f t="shared" ref="L78" si="66">C186+C187</f>
        <v>9596775</v>
      </c>
      <c r="M78" s="24">
        <f t="shared" ref="M78" si="67">D186+D187</f>
        <v>2693246</v>
      </c>
      <c r="N78" s="24">
        <f t="shared" ref="N78" si="68">E186+E187</f>
        <v>962703</v>
      </c>
      <c r="O78" s="24">
        <f t="shared" ref="O78" si="69">F186+F187</f>
        <v>163812</v>
      </c>
      <c r="P78" s="24">
        <f t="shared" ref="P78" si="70">G186+G187</f>
        <v>39208</v>
      </c>
      <c r="Q78" s="24">
        <f t="shared" ref="Q78" si="71">H186+H187</f>
        <v>916096</v>
      </c>
      <c r="R78" s="24">
        <f>B294+B295</f>
        <v>5068769</v>
      </c>
    </row>
    <row r="79" spans="1:28" x14ac:dyDescent="0.2">
      <c r="A79" s="8" t="s">
        <v>38</v>
      </c>
      <c r="B79" s="9">
        <v>9873133</v>
      </c>
      <c r="C79" s="9">
        <v>7084989</v>
      </c>
      <c r="D79" s="9">
        <v>1504849</v>
      </c>
      <c r="E79" s="9">
        <v>522824</v>
      </c>
      <c r="F79" s="9">
        <v>159308</v>
      </c>
      <c r="G79" s="9">
        <v>28250</v>
      </c>
      <c r="H79" s="9">
        <v>572913</v>
      </c>
      <c r="J79" s="22" t="s">
        <v>123</v>
      </c>
      <c r="K79" s="24">
        <f t="shared" ref="K79:K86" si="72">SUM(L79:R79)</f>
        <v>20488970</v>
      </c>
      <c r="L79" s="24">
        <f t="shared" ref="L79" si="73">C188+C189</f>
        <v>10474266</v>
      </c>
      <c r="M79" s="24">
        <f t="shared" ref="M79" si="74">D188+D189</f>
        <v>2839623</v>
      </c>
      <c r="N79" s="24">
        <f t="shared" ref="N79" si="75">E188+E189</f>
        <v>1073701</v>
      </c>
      <c r="O79" s="24">
        <f t="shared" ref="O79" si="76">F188+F189</f>
        <v>174401</v>
      </c>
      <c r="P79" s="24">
        <f t="shared" ref="P79" si="77">G188+G189</f>
        <v>41029</v>
      </c>
      <c r="Q79" s="24">
        <f t="shared" ref="Q79" si="78">H188+H189</f>
        <v>806551</v>
      </c>
      <c r="R79" s="24">
        <f>B296+B297</f>
        <v>5079399</v>
      </c>
    </row>
    <row r="80" spans="1:28" x14ac:dyDescent="0.2">
      <c r="A80" s="8" t="s">
        <v>39</v>
      </c>
      <c r="B80" s="9">
        <v>10180007</v>
      </c>
      <c r="C80" s="9">
        <v>7343403</v>
      </c>
      <c r="D80" s="9">
        <v>1549173</v>
      </c>
      <c r="E80" s="9">
        <v>548402</v>
      </c>
      <c r="F80" s="9">
        <v>164018</v>
      </c>
      <c r="G80" s="9">
        <v>30683</v>
      </c>
      <c r="H80" s="9">
        <v>544328</v>
      </c>
      <c r="J80" s="23" t="s">
        <v>124</v>
      </c>
      <c r="K80" s="24">
        <f t="shared" si="72"/>
        <v>22072634</v>
      </c>
      <c r="L80" s="24">
        <f t="shared" ref="L80" si="79">C190+C191</f>
        <v>11822005</v>
      </c>
      <c r="M80" s="24">
        <f t="shared" ref="M80" si="80">D190+D191</f>
        <v>3242522</v>
      </c>
      <c r="N80" s="24">
        <f t="shared" ref="N80" si="81">E190+E191</f>
        <v>1415265</v>
      </c>
      <c r="O80" s="24">
        <f t="shared" ref="O80" si="82">F190+F191</f>
        <v>187837</v>
      </c>
      <c r="P80" s="24">
        <f t="shared" ref="P80" si="83">G190+G191</f>
        <v>45662</v>
      </c>
      <c r="Q80" s="24">
        <f t="shared" ref="Q80" si="84">H190+H191</f>
        <v>625900</v>
      </c>
      <c r="R80" s="24">
        <f>B298+B299</f>
        <v>4733443</v>
      </c>
    </row>
    <row r="81" spans="1:18" x14ac:dyDescent="0.2">
      <c r="A81" s="8" t="s">
        <v>40</v>
      </c>
      <c r="B81" s="9">
        <v>10308963</v>
      </c>
      <c r="C81" s="9">
        <v>7525358</v>
      </c>
      <c r="D81" s="9">
        <v>1553023</v>
      </c>
      <c r="E81" s="9">
        <v>578033</v>
      </c>
      <c r="F81" s="9">
        <v>159499</v>
      </c>
      <c r="G81" s="9">
        <v>28902</v>
      </c>
      <c r="H81" s="9">
        <v>464148</v>
      </c>
      <c r="J81" s="1" t="s">
        <v>125</v>
      </c>
      <c r="K81" s="24">
        <f t="shared" si="72"/>
        <v>21929275</v>
      </c>
      <c r="L81" s="24">
        <f t="shared" ref="L81" si="85">C192+C193</f>
        <v>12247696</v>
      </c>
      <c r="M81" s="24">
        <f t="shared" ref="M81" si="86">D192+D193</f>
        <v>2994076</v>
      </c>
      <c r="N81" s="24">
        <f t="shared" ref="N81" si="87">E192+E193</f>
        <v>1701753</v>
      </c>
      <c r="O81" s="24">
        <f t="shared" ref="O81" si="88">F192+F193</f>
        <v>166893</v>
      </c>
      <c r="P81" s="24">
        <f t="shared" ref="P81" si="89">G192+G193</f>
        <v>49316</v>
      </c>
      <c r="Q81" s="24">
        <f t="shared" ref="Q81" si="90">H192+H193</f>
        <v>429191</v>
      </c>
      <c r="R81" s="24">
        <f>B300+B301</f>
        <v>4340350</v>
      </c>
    </row>
    <row r="82" spans="1:18" x14ac:dyDescent="0.2">
      <c r="A82" s="8" t="s">
        <v>41</v>
      </c>
      <c r="B82" s="9">
        <v>10568188</v>
      </c>
      <c r="C82" s="9">
        <v>7695287</v>
      </c>
      <c r="D82" s="9">
        <v>1626535</v>
      </c>
      <c r="E82" s="9">
        <v>646584</v>
      </c>
      <c r="F82" s="9">
        <v>158347</v>
      </c>
      <c r="G82" s="9">
        <v>28969</v>
      </c>
      <c r="H82" s="9">
        <v>412466</v>
      </c>
      <c r="J82" s="1" t="s">
        <v>126</v>
      </c>
      <c r="K82" s="24">
        <f t="shared" si="72"/>
        <v>20326880</v>
      </c>
      <c r="L82" s="24">
        <f t="shared" ref="L82" si="91">C194+C195</f>
        <v>11682787</v>
      </c>
      <c r="M82" s="24">
        <f t="shared" ref="M82" si="92">D194+D195</f>
        <v>2703650</v>
      </c>
      <c r="N82" s="24">
        <f t="shared" ref="N82" si="93">E194+E195</f>
        <v>1525450</v>
      </c>
      <c r="O82" s="24">
        <f t="shared" ref="O82" si="94">F194+F195</f>
        <v>144779</v>
      </c>
      <c r="P82" s="24">
        <f t="shared" ref="P82" si="95">G194+G195</f>
        <v>38481</v>
      </c>
      <c r="Q82" s="24">
        <f t="shared" ref="Q82" si="96">H194+H195</f>
        <v>309398</v>
      </c>
      <c r="R82" s="24">
        <f>B302+B303</f>
        <v>3922335</v>
      </c>
    </row>
    <row r="83" spans="1:18" x14ac:dyDescent="0.2">
      <c r="A83" s="8" t="s">
        <v>42</v>
      </c>
      <c r="B83" s="9">
        <v>11504446</v>
      </c>
      <c r="C83" s="9">
        <v>8262050</v>
      </c>
      <c r="D83" s="9">
        <v>1855461</v>
      </c>
      <c r="E83" s="9">
        <v>817605</v>
      </c>
      <c r="F83" s="9">
        <v>167618</v>
      </c>
      <c r="G83" s="9">
        <v>33502</v>
      </c>
      <c r="H83" s="9">
        <v>368210</v>
      </c>
      <c r="J83" s="1" t="s">
        <v>127</v>
      </c>
      <c r="K83" s="24">
        <f t="shared" si="72"/>
        <v>21625442</v>
      </c>
      <c r="L83" s="24">
        <f t="shared" ref="L83" si="97">C196+C197</f>
        <v>14097603</v>
      </c>
      <c r="M83" s="24">
        <f t="shared" ref="M83" si="98">D196+D197</f>
        <v>2754545</v>
      </c>
      <c r="N83" s="24">
        <f t="shared" ref="N83" si="99">E196+E197</f>
        <v>1246679</v>
      </c>
      <c r="O83" s="24">
        <f t="shared" ref="O83" si="100">F196+F197</f>
        <v>157196</v>
      </c>
      <c r="P83" s="24">
        <f t="shared" ref="P83" si="101">G196+G197</f>
        <v>35300</v>
      </c>
      <c r="Q83" s="24">
        <f t="shared" ref="Q83" si="102">H196+H197</f>
        <v>250089</v>
      </c>
      <c r="R83" s="24">
        <f>B304+B305</f>
        <v>3084030</v>
      </c>
    </row>
    <row r="84" spans="1:18" x14ac:dyDescent="0.2">
      <c r="A84" s="8" t="s">
        <v>43</v>
      </c>
      <c r="B84" s="9">
        <v>11076695</v>
      </c>
      <c r="C84" s="9">
        <v>8059180</v>
      </c>
      <c r="D84" s="9">
        <v>1660003</v>
      </c>
      <c r="E84" s="9">
        <v>881213</v>
      </c>
      <c r="F84" s="9">
        <v>149661</v>
      </c>
      <c r="G84" s="9">
        <v>33596</v>
      </c>
      <c r="H84" s="9">
        <v>293042</v>
      </c>
      <c r="J84" s="1" t="s">
        <v>128</v>
      </c>
      <c r="K84" s="24">
        <f t="shared" si="72"/>
        <v>19969644</v>
      </c>
      <c r="L84" s="24">
        <f t="shared" ref="L84" si="103">C198+C199</f>
        <v>14244548</v>
      </c>
      <c r="M84" s="24">
        <f t="shared" ref="M84" si="104">D198+D199</f>
        <v>2307612</v>
      </c>
      <c r="N84" s="24">
        <f t="shared" ref="N84" si="105">E198+E199</f>
        <v>1028879</v>
      </c>
      <c r="O84" s="24">
        <f t="shared" ref="O84" si="106">F198+F199</f>
        <v>135069</v>
      </c>
      <c r="P84" s="24">
        <f t="shared" ref="P84" si="107">G198+G199</f>
        <v>26590</v>
      </c>
      <c r="Q84" s="24">
        <f t="shared" ref="Q84" si="108">H198+H199</f>
        <v>190065</v>
      </c>
      <c r="R84" s="24">
        <f>B306+B307</f>
        <v>2036881</v>
      </c>
    </row>
    <row r="85" spans="1:18" x14ac:dyDescent="0.2">
      <c r="A85" s="8" t="s">
        <v>44</v>
      </c>
      <c r="B85" s="9">
        <v>10852580</v>
      </c>
      <c r="C85" s="9">
        <v>7986105</v>
      </c>
      <c r="D85" s="9">
        <v>1565644</v>
      </c>
      <c r="E85" s="9">
        <v>866255</v>
      </c>
      <c r="F85" s="9">
        <v>143431</v>
      </c>
      <c r="G85" s="9">
        <v>32421</v>
      </c>
      <c r="H85" s="9">
        <v>258724</v>
      </c>
      <c r="J85" s="1" t="s">
        <v>129</v>
      </c>
      <c r="K85" s="24">
        <f t="shared" si="72"/>
        <v>12862792</v>
      </c>
      <c r="L85" s="24">
        <f t="shared" ref="L85" si="109">C200+C201</f>
        <v>9732063</v>
      </c>
      <c r="M85" s="24">
        <f t="shared" ref="M85" si="110">D200+D201</f>
        <v>1245075</v>
      </c>
      <c r="N85" s="24">
        <f t="shared" ref="N85" si="111">E200+E201</f>
        <v>599594</v>
      </c>
      <c r="O85" s="24">
        <f t="shared" ref="O85" si="112">F200+F201</f>
        <v>71719</v>
      </c>
      <c r="P85" s="24">
        <f t="shared" ref="P85" si="113">G200+G201</f>
        <v>13748</v>
      </c>
      <c r="Q85" s="24">
        <f t="shared" ref="Q85" si="114">H200+H201</f>
        <v>101282</v>
      </c>
      <c r="R85" s="24">
        <f>B308+B309</f>
        <v>1099311</v>
      </c>
    </row>
    <row r="86" spans="1:18" x14ac:dyDescent="0.2">
      <c r="A86" s="8" t="s">
        <v>45</v>
      </c>
      <c r="B86" s="9">
        <v>10014484</v>
      </c>
      <c r="C86" s="9">
        <v>7408669</v>
      </c>
      <c r="D86" s="9">
        <v>1440802</v>
      </c>
      <c r="E86" s="9">
        <v>793322</v>
      </c>
      <c r="F86" s="9">
        <v>129445</v>
      </c>
      <c r="G86" s="9">
        <v>27222</v>
      </c>
      <c r="H86" s="9">
        <v>215024</v>
      </c>
      <c r="J86" s="1" t="s">
        <v>130</v>
      </c>
      <c r="K86" s="24">
        <f t="shared" si="72"/>
        <v>7865953</v>
      </c>
      <c r="L86" s="24">
        <f t="shared" ref="L86" si="115">C202+C203</f>
        <v>6099006</v>
      </c>
      <c r="M86" s="24">
        <f t="shared" ref="M86" si="116">D202+D203</f>
        <v>692727</v>
      </c>
      <c r="N86" s="24">
        <f t="shared" ref="N86" si="117">E202+E203</f>
        <v>343046</v>
      </c>
      <c r="O86" s="24">
        <f t="shared" ref="O86" si="118">F202+F203</f>
        <v>34831</v>
      </c>
      <c r="P86" s="24">
        <f t="shared" ref="P86" si="119">G202+G203</f>
        <v>6799</v>
      </c>
      <c r="Q86" s="24">
        <f t="shared" ref="Q86" si="120">H202+H203</f>
        <v>52862</v>
      </c>
      <c r="R86" s="24">
        <f>B310+B311</f>
        <v>636682</v>
      </c>
    </row>
    <row r="87" spans="1:18" x14ac:dyDescent="0.2">
      <c r="A87" s="8" t="s">
        <v>46</v>
      </c>
      <c r="B87" s="9">
        <v>10312396</v>
      </c>
      <c r="C87" s="9">
        <v>7752420</v>
      </c>
      <c r="D87" s="9">
        <v>1451345</v>
      </c>
      <c r="E87" s="9">
        <v>771131</v>
      </c>
      <c r="F87" s="9">
        <v>125709</v>
      </c>
      <c r="G87" s="9">
        <v>24633</v>
      </c>
      <c r="H87" s="9">
        <v>187158</v>
      </c>
    </row>
    <row r="88" spans="1:18" x14ac:dyDescent="0.2">
      <c r="A88" s="8" t="s">
        <v>47</v>
      </c>
      <c r="B88" s="9">
        <v>10390540</v>
      </c>
      <c r="C88" s="9">
        <v>8004484</v>
      </c>
      <c r="D88" s="9">
        <v>1425303</v>
      </c>
      <c r="E88" s="9">
        <v>657903</v>
      </c>
      <c r="F88" s="9">
        <v>119781</v>
      </c>
      <c r="G88" s="9">
        <v>23124</v>
      </c>
      <c r="H88" s="9">
        <v>159945</v>
      </c>
    </row>
    <row r="89" spans="1:18" x14ac:dyDescent="0.2">
      <c r="A89" s="8" t="s">
        <v>48</v>
      </c>
      <c r="B89" s="9">
        <v>11234902</v>
      </c>
      <c r="C89" s="9">
        <v>8850887</v>
      </c>
      <c r="D89" s="9">
        <v>1468538</v>
      </c>
      <c r="E89" s="9">
        <v>617747</v>
      </c>
      <c r="F89" s="9">
        <v>121906</v>
      </c>
      <c r="G89" s="9">
        <v>22027</v>
      </c>
      <c r="H89" s="9">
        <v>153797</v>
      </c>
    </row>
    <row r="90" spans="1:18" x14ac:dyDescent="0.2">
      <c r="A90" s="8" t="s">
        <v>49</v>
      </c>
      <c r="B90" s="9">
        <v>10714416</v>
      </c>
      <c r="C90" s="9">
        <v>8564001</v>
      </c>
      <c r="D90" s="9">
        <v>1332321</v>
      </c>
      <c r="E90" s="9">
        <v>563222</v>
      </c>
      <c r="F90" s="9">
        <v>105954</v>
      </c>
      <c r="G90" s="9">
        <v>18131</v>
      </c>
      <c r="H90" s="9">
        <v>130787</v>
      </c>
    </row>
    <row r="91" spans="1:18" x14ac:dyDescent="0.2">
      <c r="A91" s="8" t="s">
        <v>50</v>
      </c>
      <c r="B91" s="9">
        <v>9255228</v>
      </c>
      <c r="C91" s="9">
        <v>7514281</v>
      </c>
      <c r="D91" s="9">
        <v>1064201</v>
      </c>
      <c r="E91" s="9">
        <v>483921</v>
      </c>
      <c r="F91" s="9">
        <v>80478</v>
      </c>
      <c r="G91" s="9">
        <v>13856</v>
      </c>
      <c r="H91" s="9">
        <v>98491</v>
      </c>
    </row>
    <row r="92" spans="1:18" x14ac:dyDescent="0.2">
      <c r="A92" s="8" t="s">
        <v>51</v>
      </c>
      <c r="B92" s="9">
        <v>7528626</v>
      </c>
      <c r="C92" s="9">
        <v>6251368</v>
      </c>
      <c r="D92" s="9">
        <v>771158</v>
      </c>
      <c r="E92" s="9">
        <v>366479</v>
      </c>
      <c r="F92" s="9">
        <v>57552</v>
      </c>
      <c r="G92" s="9">
        <v>10026</v>
      </c>
      <c r="H92" s="9">
        <v>72043</v>
      </c>
    </row>
    <row r="93" spans="1:18" x14ac:dyDescent="0.2">
      <c r="A93" s="8" t="s">
        <v>52</v>
      </c>
      <c r="B93" s="9">
        <v>5334166</v>
      </c>
      <c r="C93" s="9">
        <v>4483876</v>
      </c>
      <c r="D93" s="9">
        <v>518159</v>
      </c>
      <c r="E93" s="9">
        <v>241926</v>
      </c>
      <c r="F93" s="9">
        <v>36818</v>
      </c>
      <c r="G93" s="9">
        <v>6108</v>
      </c>
      <c r="H93" s="9">
        <v>47279</v>
      </c>
    </row>
    <row r="94" spans="1:18" x14ac:dyDescent="0.2">
      <c r="A94" s="8" t="s">
        <v>53</v>
      </c>
      <c r="B94" s="9">
        <v>3637483</v>
      </c>
      <c r="C94" s="9">
        <v>3067596</v>
      </c>
      <c r="D94" s="9">
        <v>349141</v>
      </c>
      <c r="E94" s="9">
        <v>163352</v>
      </c>
      <c r="F94" s="9">
        <v>23461</v>
      </c>
      <c r="G94" s="9">
        <v>4045</v>
      </c>
      <c r="H94" s="9">
        <v>29888</v>
      </c>
    </row>
    <row r="95" spans="1:18" x14ac:dyDescent="0.2">
      <c r="A95" s="8" t="s">
        <v>54</v>
      </c>
      <c r="B95" s="9">
        <v>4228470</v>
      </c>
      <c r="C95" s="9">
        <v>3619254</v>
      </c>
      <c r="D95" s="9">
        <v>367289</v>
      </c>
      <c r="E95" s="9">
        <v>184150</v>
      </c>
      <c r="F95" s="9">
        <v>22176</v>
      </c>
      <c r="G95" s="9">
        <v>3931</v>
      </c>
      <c r="H95" s="9">
        <v>31670</v>
      </c>
    </row>
    <row r="96" spans="1:18" x14ac:dyDescent="0.2">
      <c r="A96" s="8"/>
      <c r="B96" s="9"/>
      <c r="C96" s="9"/>
      <c r="D96" s="9"/>
      <c r="E96" s="9"/>
      <c r="F96" s="9"/>
      <c r="G96" s="9"/>
      <c r="H96" s="9"/>
    </row>
    <row r="97" spans="1:21" x14ac:dyDescent="0.2">
      <c r="A97" s="8" t="s">
        <v>55</v>
      </c>
      <c r="B97" s="9">
        <v>35730482</v>
      </c>
      <c r="C97" s="9">
        <v>25749242</v>
      </c>
      <c r="D97" s="9">
        <v>5422098</v>
      </c>
      <c r="E97" s="9">
        <v>1904604</v>
      </c>
      <c r="F97" s="9">
        <v>572580</v>
      </c>
      <c r="G97" s="9">
        <v>104794</v>
      </c>
      <c r="H97" s="9">
        <v>1977164</v>
      </c>
    </row>
    <row r="98" spans="1:21" x14ac:dyDescent="0.2">
      <c r="A98" s="10" t="s">
        <v>56</v>
      </c>
      <c r="B98" s="9">
        <v>9567476</v>
      </c>
      <c r="C98" s="9">
        <v>6856667</v>
      </c>
      <c r="D98" s="9">
        <v>1458801</v>
      </c>
      <c r="E98" s="9">
        <v>493188</v>
      </c>
      <c r="F98" s="9">
        <v>154124</v>
      </c>
      <c r="G98" s="9">
        <v>28553</v>
      </c>
      <c r="H98" s="9">
        <v>576143</v>
      </c>
    </row>
    <row r="99" spans="1:21" x14ac:dyDescent="0.2">
      <c r="A99" s="10" t="s">
        <v>57</v>
      </c>
      <c r="B99" s="9">
        <v>18014321</v>
      </c>
      <c r="C99" s="9">
        <v>12946478</v>
      </c>
      <c r="D99" s="9">
        <v>2750415</v>
      </c>
      <c r="E99" s="9">
        <v>958630</v>
      </c>
      <c r="F99" s="9">
        <v>290438</v>
      </c>
      <c r="G99" s="9">
        <v>52842</v>
      </c>
      <c r="H99" s="9">
        <v>1015518</v>
      </c>
    </row>
    <row r="100" spans="1:21" x14ac:dyDescent="0.2">
      <c r="A100" s="10" t="s">
        <v>58</v>
      </c>
      <c r="B100" s="9">
        <v>8148685</v>
      </c>
      <c r="C100" s="9">
        <v>5946097</v>
      </c>
      <c r="D100" s="9">
        <v>1212882</v>
      </c>
      <c r="E100" s="9">
        <v>452786</v>
      </c>
      <c r="F100" s="9">
        <v>128018</v>
      </c>
      <c r="G100" s="9">
        <v>23399</v>
      </c>
      <c r="H100" s="9">
        <v>385503</v>
      </c>
    </row>
    <row r="101" spans="1:21" x14ac:dyDescent="0.2">
      <c r="A101" s="8" t="s">
        <v>59</v>
      </c>
      <c r="B101" s="9">
        <v>100867744</v>
      </c>
      <c r="C101" s="9">
        <v>75644258</v>
      </c>
      <c r="D101" s="9">
        <v>14469700</v>
      </c>
      <c r="E101" s="9">
        <v>6852825</v>
      </c>
      <c r="F101" s="9">
        <v>1286221</v>
      </c>
      <c r="G101" s="9">
        <v>255219</v>
      </c>
      <c r="H101" s="9">
        <v>2359521</v>
      </c>
    </row>
    <row r="102" spans="1:21" x14ac:dyDescent="0.2">
      <c r="A102" s="10" t="s">
        <v>60</v>
      </c>
      <c r="B102" s="9">
        <v>14767285</v>
      </c>
      <c r="C102" s="9">
        <v>10756462</v>
      </c>
      <c r="D102" s="9">
        <v>2270283</v>
      </c>
      <c r="E102" s="9">
        <v>884427</v>
      </c>
      <c r="F102" s="9">
        <v>222716</v>
      </c>
      <c r="G102" s="9">
        <v>40563</v>
      </c>
      <c r="H102" s="9">
        <v>592834</v>
      </c>
    </row>
    <row r="103" spans="1:21" x14ac:dyDescent="0.2">
      <c r="A103" s="10" t="s">
        <v>61</v>
      </c>
      <c r="B103" s="9">
        <v>43448205</v>
      </c>
      <c r="C103" s="9">
        <v>31716004</v>
      </c>
      <c r="D103" s="9">
        <v>6521910</v>
      </c>
      <c r="E103" s="9">
        <v>3358395</v>
      </c>
      <c r="F103" s="9">
        <v>590155</v>
      </c>
      <c r="G103" s="9">
        <v>126741</v>
      </c>
      <c r="H103" s="9">
        <v>1135000</v>
      </c>
    </row>
    <row r="104" spans="1:21" x14ac:dyDescent="0.2">
      <c r="A104" s="10" t="s">
        <v>62</v>
      </c>
      <c r="B104" s="9">
        <v>42652254</v>
      </c>
      <c r="C104" s="9">
        <v>33171792</v>
      </c>
      <c r="D104" s="9">
        <v>5677507</v>
      </c>
      <c r="E104" s="9">
        <v>2610003</v>
      </c>
      <c r="F104" s="9">
        <v>473350</v>
      </c>
      <c r="G104" s="9">
        <v>87915</v>
      </c>
      <c r="H104" s="9">
        <v>631687</v>
      </c>
    </row>
    <row r="105" spans="1:21" x14ac:dyDescent="0.2">
      <c r="A105" s="8" t="s">
        <v>63</v>
      </c>
      <c r="B105" s="9">
        <v>29983973</v>
      </c>
      <c r="C105" s="9">
        <v>24936375</v>
      </c>
      <c r="D105" s="9">
        <v>3069948</v>
      </c>
      <c r="E105" s="9">
        <v>1439828</v>
      </c>
      <c r="F105" s="9">
        <v>220485</v>
      </c>
      <c r="G105" s="9">
        <v>37966</v>
      </c>
      <c r="H105" s="9">
        <v>279371</v>
      </c>
    </row>
    <row r="106" spans="1:21" x14ac:dyDescent="0.2">
      <c r="A106" s="8" t="s">
        <v>54</v>
      </c>
      <c r="B106" s="9">
        <v>4228470</v>
      </c>
      <c r="C106" s="9">
        <v>3619254</v>
      </c>
      <c r="D106" s="9">
        <v>367289</v>
      </c>
      <c r="E106" s="9">
        <v>184150</v>
      </c>
      <c r="F106" s="9">
        <v>22176</v>
      </c>
      <c r="G106" s="9">
        <v>3931</v>
      </c>
      <c r="H106" s="9">
        <v>31670</v>
      </c>
    </row>
    <row r="107" spans="1:21" x14ac:dyDescent="0.2">
      <c r="A107" s="8"/>
      <c r="B107" s="9"/>
      <c r="C107" s="9"/>
      <c r="D107" s="9"/>
      <c r="E107" s="9"/>
      <c r="F107" s="9"/>
      <c r="G107" s="9"/>
      <c r="H107" s="9"/>
    </row>
    <row r="108" spans="1:21" x14ac:dyDescent="0.2">
      <c r="A108" s="8" t="s">
        <v>64</v>
      </c>
      <c r="B108" s="9">
        <v>134915844</v>
      </c>
      <c r="C108" s="9">
        <v>103551503</v>
      </c>
      <c r="D108" s="9">
        <v>18146948</v>
      </c>
      <c r="E108" s="9">
        <v>8518826</v>
      </c>
      <c r="F108" s="9">
        <v>1569641</v>
      </c>
      <c r="G108" s="9">
        <v>304679</v>
      </c>
      <c r="H108" s="9">
        <v>2824247</v>
      </c>
    </row>
    <row r="109" spans="1:21" x14ac:dyDescent="0.2">
      <c r="A109" s="8" t="s">
        <v>65</v>
      </c>
      <c r="B109" s="9">
        <v>130851717</v>
      </c>
      <c r="C109" s="9">
        <v>100580633</v>
      </c>
      <c r="D109" s="9">
        <v>17539648</v>
      </c>
      <c r="E109" s="9">
        <v>8292653</v>
      </c>
      <c r="F109" s="9">
        <v>1506706</v>
      </c>
      <c r="G109" s="9">
        <v>293185</v>
      </c>
      <c r="H109" s="9">
        <v>2638892</v>
      </c>
    </row>
    <row r="110" spans="1:21" x14ac:dyDescent="0.2">
      <c r="A110" s="8" t="s">
        <v>66</v>
      </c>
      <c r="B110" s="9">
        <v>64325356</v>
      </c>
      <c r="C110" s="9">
        <v>46936649</v>
      </c>
      <c r="D110" s="9">
        <v>9701468</v>
      </c>
      <c r="E110" s="9">
        <v>4583012</v>
      </c>
      <c r="F110" s="9">
        <v>908001</v>
      </c>
      <c r="G110" s="9">
        <v>184612</v>
      </c>
      <c r="H110" s="9">
        <v>2011614</v>
      </c>
      <c r="J110" s="7"/>
      <c r="K110" s="7"/>
      <c r="L110" s="7"/>
      <c r="M110" s="7"/>
      <c r="N110" s="7"/>
      <c r="O110" s="7"/>
      <c r="P110" s="7"/>
      <c r="Q110" s="7"/>
      <c r="R110" s="7"/>
      <c r="S110" s="7"/>
      <c r="T110" s="7"/>
      <c r="U110" s="7"/>
    </row>
    <row r="111" spans="1:21" x14ac:dyDescent="0.2">
      <c r="A111" s="8"/>
      <c r="B111" s="9"/>
      <c r="C111" s="9"/>
      <c r="D111" s="9"/>
      <c r="E111" s="9"/>
      <c r="F111" s="9"/>
      <c r="G111" s="9"/>
      <c r="H111" s="9"/>
    </row>
    <row r="112" spans="1:21" x14ac:dyDescent="0.2">
      <c r="A112" s="11" t="s">
        <v>67</v>
      </c>
      <c r="B112" s="12">
        <v>39.700000000000003</v>
      </c>
      <c r="C112" s="12">
        <v>41.6</v>
      </c>
      <c r="D112" s="12">
        <v>35.9</v>
      </c>
      <c r="E112" s="12">
        <v>38.5</v>
      </c>
      <c r="F112" s="12">
        <v>32.5</v>
      </c>
      <c r="G112" s="12">
        <v>33</v>
      </c>
      <c r="H112" s="12">
        <v>21.8</v>
      </c>
    </row>
    <row r="113" spans="1:21" s="7" customFormat="1" ht="33.950000000000003" customHeight="1" x14ac:dyDescent="0.2">
      <c r="A113" s="16" t="s">
        <v>69</v>
      </c>
      <c r="B113" s="6">
        <v>267667286</v>
      </c>
      <c r="C113" s="6">
        <v>197309822</v>
      </c>
      <c r="D113" s="6">
        <v>41147488</v>
      </c>
      <c r="E113" s="6">
        <v>18905879</v>
      </c>
      <c r="F113" s="6">
        <v>2434908</v>
      </c>
      <c r="G113" s="6">
        <v>595908</v>
      </c>
      <c r="H113" s="6">
        <v>7273281</v>
      </c>
      <c r="J113" s="1"/>
      <c r="K113" s="1"/>
      <c r="L113" s="1"/>
      <c r="M113" s="1"/>
      <c r="N113" s="1"/>
      <c r="O113" s="1"/>
      <c r="P113" s="1"/>
      <c r="Q113" s="1"/>
      <c r="R113" s="1"/>
      <c r="S113" s="1"/>
      <c r="T113" s="1"/>
      <c r="U113" s="1"/>
    </row>
    <row r="114" spans="1:21" x14ac:dyDescent="0.2">
      <c r="A114" s="8" t="s">
        <v>25</v>
      </c>
      <c r="B114" s="9">
        <v>14482472</v>
      </c>
      <c r="C114" s="9">
        <v>9697245</v>
      </c>
      <c r="D114" s="9">
        <v>2684389</v>
      </c>
      <c r="E114" s="9">
        <v>959256</v>
      </c>
      <c r="F114" s="9">
        <v>161894</v>
      </c>
      <c r="G114" s="9">
        <v>40085</v>
      </c>
      <c r="H114" s="9">
        <v>939603</v>
      </c>
    </row>
    <row r="115" spans="1:21" x14ac:dyDescent="0.2">
      <c r="A115" s="8" t="s">
        <v>38</v>
      </c>
      <c r="B115" s="9">
        <v>14952070</v>
      </c>
      <c r="C115" s="9">
        <v>10011063</v>
      </c>
      <c r="D115" s="9">
        <v>2776150</v>
      </c>
      <c r="E115" s="9">
        <v>1019975</v>
      </c>
      <c r="F115" s="9">
        <v>172598</v>
      </c>
      <c r="G115" s="9">
        <v>40058</v>
      </c>
      <c r="H115" s="9">
        <v>932226</v>
      </c>
    </row>
    <row r="116" spans="1:21" x14ac:dyDescent="0.2">
      <c r="A116" s="8" t="s">
        <v>39</v>
      </c>
      <c r="B116" s="9">
        <v>15474507</v>
      </c>
      <c r="C116" s="9">
        <v>10460991</v>
      </c>
      <c r="D116" s="9">
        <v>2856810</v>
      </c>
      <c r="E116" s="9">
        <v>1055572</v>
      </c>
      <c r="F116" s="9">
        <v>176829</v>
      </c>
      <c r="G116" s="9">
        <v>42183</v>
      </c>
      <c r="H116" s="9">
        <v>882122</v>
      </c>
    </row>
    <row r="117" spans="1:21" x14ac:dyDescent="0.2">
      <c r="A117" s="8" t="s">
        <v>40</v>
      </c>
      <c r="B117" s="9">
        <v>16014522</v>
      </c>
      <c r="C117" s="9">
        <v>11038241</v>
      </c>
      <c r="D117" s="9">
        <v>2895818</v>
      </c>
      <c r="E117" s="9">
        <v>1107305</v>
      </c>
      <c r="F117" s="9">
        <v>177333</v>
      </c>
      <c r="G117" s="9">
        <v>41462</v>
      </c>
      <c r="H117" s="9">
        <v>754363</v>
      </c>
    </row>
    <row r="118" spans="1:21" x14ac:dyDescent="0.2">
      <c r="A118" s="8" t="s">
        <v>41</v>
      </c>
      <c r="B118" s="9">
        <v>16788398</v>
      </c>
      <c r="C118" s="9">
        <v>11574506</v>
      </c>
      <c r="D118" s="9">
        <v>3060213</v>
      </c>
      <c r="E118" s="9">
        <v>1256369</v>
      </c>
      <c r="F118" s="9">
        <v>181686</v>
      </c>
      <c r="G118" s="9">
        <v>43020</v>
      </c>
      <c r="H118" s="9">
        <v>672604</v>
      </c>
    </row>
    <row r="119" spans="1:21" x14ac:dyDescent="0.2">
      <c r="A119" s="8" t="s">
        <v>42</v>
      </c>
      <c r="B119" s="9">
        <v>18569938</v>
      </c>
      <c r="C119" s="9">
        <v>12665969</v>
      </c>
      <c r="D119" s="9">
        <v>3493114</v>
      </c>
      <c r="E119" s="9">
        <v>1575091</v>
      </c>
      <c r="F119" s="9">
        <v>200776</v>
      </c>
      <c r="G119" s="9">
        <v>50839</v>
      </c>
      <c r="H119" s="9">
        <v>584149</v>
      </c>
    </row>
    <row r="120" spans="1:21" x14ac:dyDescent="0.2">
      <c r="A120" s="8" t="s">
        <v>43</v>
      </c>
      <c r="B120" s="9">
        <v>17845120</v>
      </c>
      <c r="C120" s="9">
        <v>12488443</v>
      </c>
      <c r="D120" s="9">
        <v>3026581</v>
      </c>
      <c r="E120" s="9">
        <v>1661341</v>
      </c>
      <c r="F120" s="9">
        <v>175046</v>
      </c>
      <c r="G120" s="9">
        <v>52049</v>
      </c>
      <c r="H120" s="9">
        <v>441660</v>
      </c>
    </row>
    <row r="121" spans="1:21" x14ac:dyDescent="0.2">
      <c r="A121" s="8" t="s">
        <v>44</v>
      </c>
      <c r="B121" s="9">
        <v>17227594</v>
      </c>
      <c r="C121" s="9">
        <v>12257885</v>
      </c>
      <c r="D121" s="9">
        <v>2783964</v>
      </c>
      <c r="E121" s="9">
        <v>1600457</v>
      </c>
      <c r="F121" s="9">
        <v>159155</v>
      </c>
      <c r="G121" s="9">
        <v>49305</v>
      </c>
      <c r="H121" s="9">
        <v>376828</v>
      </c>
    </row>
    <row r="122" spans="1:21" x14ac:dyDescent="0.2">
      <c r="A122" s="8" t="s">
        <v>45</v>
      </c>
      <c r="B122" s="9">
        <v>15775065</v>
      </c>
      <c r="C122" s="9">
        <v>11304550</v>
      </c>
      <c r="D122" s="9">
        <v>2533979</v>
      </c>
      <c r="E122" s="9">
        <v>1445094</v>
      </c>
      <c r="F122" s="9">
        <v>142290</v>
      </c>
      <c r="G122" s="9">
        <v>40787</v>
      </c>
      <c r="H122" s="9">
        <v>308365</v>
      </c>
    </row>
    <row r="123" spans="1:21" x14ac:dyDescent="0.2">
      <c r="A123" s="8" t="s">
        <v>46</v>
      </c>
      <c r="B123" s="9">
        <v>16582022</v>
      </c>
      <c r="C123" s="9">
        <v>12149412</v>
      </c>
      <c r="D123" s="9">
        <v>2566124</v>
      </c>
      <c r="E123" s="9">
        <v>1411300</v>
      </c>
      <c r="F123" s="9">
        <v>142567</v>
      </c>
      <c r="G123" s="9">
        <v>37302</v>
      </c>
      <c r="H123" s="9">
        <v>275317</v>
      </c>
    </row>
    <row r="124" spans="1:21" x14ac:dyDescent="0.2">
      <c r="A124" s="8" t="s">
        <v>47</v>
      </c>
      <c r="B124" s="9">
        <v>17164672</v>
      </c>
      <c r="C124" s="9">
        <v>13007754</v>
      </c>
      <c r="D124" s="9">
        <v>2537690</v>
      </c>
      <c r="E124" s="9">
        <v>1201079</v>
      </c>
      <c r="F124" s="9">
        <v>145125</v>
      </c>
      <c r="G124" s="9">
        <v>35062</v>
      </c>
      <c r="H124" s="9">
        <v>237962</v>
      </c>
    </row>
    <row r="125" spans="1:21" x14ac:dyDescent="0.2">
      <c r="A125" s="8" t="s">
        <v>48</v>
      </c>
      <c r="B125" s="9">
        <v>19028817</v>
      </c>
      <c r="C125" s="9">
        <v>14872649</v>
      </c>
      <c r="D125" s="9">
        <v>2612639</v>
      </c>
      <c r="E125" s="9">
        <v>1117164</v>
      </c>
      <c r="F125" s="9">
        <v>157082</v>
      </c>
      <c r="G125" s="9">
        <v>34337</v>
      </c>
      <c r="H125" s="9">
        <v>234946</v>
      </c>
    </row>
    <row r="126" spans="1:21" x14ac:dyDescent="0.2">
      <c r="A126" s="8" t="s">
        <v>49</v>
      </c>
      <c r="B126" s="9">
        <v>18342792</v>
      </c>
      <c r="C126" s="9">
        <v>14624720</v>
      </c>
      <c r="D126" s="9">
        <v>2340884</v>
      </c>
      <c r="E126" s="9">
        <v>1003002</v>
      </c>
      <c r="F126" s="9">
        <v>141109</v>
      </c>
      <c r="G126" s="9">
        <v>28962</v>
      </c>
      <c r="H126" s="9">
        <v>204115</v>
      </c>
    </row>
    <row r="127" spans="1:21" x14ac:dyDescent="0.2">
      <c r="A127" s="8" t="s">
        <v>50</v>
      </c>
      <c r="B127" s="9">
        <v>15814667</v>
      </c>
      <c r="C127" s="9">
        <v>12863198</v>
      </c>
      <c r="D127" s="9">
        <v>1814861</v>
      </c>
      <c r="E127" s="9">
        <v>848563</v>
      </c>
      <c r="F127" s="9">
        <v>110613</v>
      </c>
      <c r="G127" s="9">
        <v>22369</v>
      </c>
      <c r="H127" s="9">
        <v>155063</v>
      </c>
    </row>
    <row r="128" spans="1:21" x14ac:dyDescent="0.2">
      <c r="A128" s="8" t="s">
        <v>51</v>
      </c>
      <c r="B128" s="9">
        <v>12846647</v>
      </c>
      <c r="C128" s="9">
        <v>10706123</v>
      </c>
      <c r="D128" s="9">
        <v>1285799</v>
      </c>
      <c r="E128" s="9">
        <v>643700</v>
      </c>
      <c r="F128" s="9">
        <v>81240</v>
      </c>
      <c r="G128" s="9">
        <v>16508</v>
      </c>
      <c r="H128" s="9">
        <v>113277</v>
      </c>
    </row>
    <row r="129" spans="1:8" x14ac:dyDescent="0.2">
      <c r="A129" s="8" t="s">
        <v>52</v>
      </c>
      <c r="B129" s="9">
        <v>8872351</v>
      </c>
      <c r="C129" s="9">
        <v>7480246</v>
      </c>
      <c r="D129" s="9">
        <v>831780</v>
      </c>
      <c r="E129" s="9">
        <v>426489</v>
      </c>
      <c r="F129" s="9">
        <v>51392</v>
      </c>
      <c r="G129" s="9">
        <v>9873</v>
      </c>
      <c r="H129" s="9">
        <v>72571</v>
      </c>
    </row>
    <row r="130" spans="1:8" x14ac:dyDescent="0.2">
      <c r="A130" s="8" t="s">
        <v>53</v>
      </c>
      <c r="B130" s="9">
        <v>5789770</v>
      </c>
      <c r="C130" s="9">
        <v>4889393</v>
      </c>
      <c r="D130" s="9">
        <v>535153</v>
      </c>
      <c r="E130" s="9">
        <v>283340</v>
      </c>
      <c r="F130" s="9">
        <v>31257</v>
      </c>
      <c r="G130" s="9">
        <v>6046</v>
      </c>
      <c r="H130" s="9">
        <v>44581</v>
      </c>
    </row>
    <row r="131" spans="1:8" x14ac:dyDescent="0.2">
      <c r="A131" s="8" t="s">
        <v>54</v>
      </c>
      <c r="B131" s="9">
        <v>6095862</v>
      </c>
      <c r="C131" s="9">
        <v>5217434</v>
      </c>
      <c r="D131" s="9">
        <v>511540</v>
      </c>
      <c r="E131" s="9">
        <v>290782</v>
      </c>
      <c r="F131" s="9">
        <v>26916</v>
      </c>
      <c r="G131" s="9">
        <v>5661</v>
      </c>
      <c r="H131" s="9">
        <v>43529</v>
      </c>
    </row>
    <row r="132" spans="1:8" x14ac:dyDescent="0.2">
      <c r="A132" s="8"/>
      <c r="B132" s="9"/>
      <c r="C132" s="9"/>
      <c r="D132" s="9"/>
      <c r="E132" s="9"/>
      <c r="F132" s="9"/>
      <c r="G132" s="9"/>
      <c r="H132" s="9"/>
    </row>
    <row r="133" spans="1:8" x14ac:dyDescent="0.2">
      <c r="A133" s="8" t="s">
        <v>55</v>
      </c>
      <c r="B133" s="9">
        <v>54351585</v>
      </c>
      <c r="C133" s="9">
        <v>36682894</v>
      </c>
      <c r="D133" s="9">
        <v>10007157</v>
      </c>
      <c r="E133" s="9">
        <v>3684072</v>
      </c>
      <c r="F133" s="9">
        <v>615950</v>
      </c>
      <c r="G133" s="9">
        <v>147057</v>
      </c>
      <c r="H133" s="9">
        <v>3214455</v>
      </c>
    </row>
    <row r="134" spans="1:8" x14ac:dyDescent="0.2">
      <c r="A134" s="10" t="s">
        <v>56</v>
      </c>
      <c r="B134" s="9">
        <v>14482472</v>
      </c>
      <c r="C134" s="9">
        <v>9697245</v>
      </c>
      <c r="D134" s="9">
        <v>2684389</v>
      </c>
      <c r="E134" s="9">
        <v>959256</v>
      </c>
      <c r="F134" s="9">
        <v>161894</v>
      </c>
      <c r="G134" s="9">
        <v>40085</v>
      </c>
      <c r="H134" s="9">
        <v>939603</v>
      </c>
    </row>
    <row r="135" spans="1:8" x14ac:dyDescent="0.2">
      <c r="A135" s="10" t="s">
        <v>57</v>
      </c>
      <c r="B135" s="9">
        <v>27304817</v>
      </c>
      <c r="C135" s="9">
        <v>18336892</v>
      </c>
      <c r="D135" s="9">
        <v>5070715</v>
      </c>
      <c r="E135" s="9">
        <v>1860476</v>
      </c>
      <c r="F135" s="9">
        <v>313884</v>
      </c>
      <c r="G135" s="9">
        <v>73691</v>
      </c>
      <c r="H135" s="9">
        <v>1649159</v>
      </c>
    </row>
    <row r="136" spans="1:8" x14ac:dyDescent="0.2">
      <c r="A136" s="10" t="s">
        <v>58</v>
      </c>
      <c r="B136" s="9">
        <v>12564296</v>
      </c>
      <c r="C136" s="9">
        <v>8648757</v>
      </c>
      <c r="D136" s="9">
        <v>2252053</v>
      </c>
      <c r="E136" s="9">
        <v>864340</v>
      </c>
      <c r="F136" s="9">
        <v>140172</v>
      </c>
      <c r="G136" s="9">
        <v>33281</v>
      </c>
      <c r="H136" s="9">
        <v>625693</v>
      </c>
    </row>
    <row r="137" spans="1:8" x14ac:dyDescent="0.2">
      <c r="A137" s="8" t="s">
        <v>59</v>
      </c>
      <c r="B137" s="9">
        <v>163896404</v>
      </c>
      <c r="C137" s="9">
        <v>119470534</v>
      </c>
      <c r="D137" s="9">
        <v>26161198</v>
      </c>
      <c r="E137" s="9">
        <v>12728933</v>
      </c>
      <c r="F137" s="9">
        <v>1517540</v>
      </c>
      <c r="G137" s="9">
        <v>388394</v>
      </c>
      <c r="H137" s="9">
        <v>3629805</v>
      </c>
    </row>
    <row r="138" spans="1:8" x14ac:dyDescent="0.2">
      <c r="A138" s="10" t="s">
        <v>60</v>
      </c>
      <c r="B138" s="9">
        <v>23360384</v>
      </c>
      <c r="C138" s="9">
        <v>16099152</v>
      </c>
      <c r="D138" s="9">
        <v>4266223</v>
      </c>
      <c r="E138" s="9">
        <v>1714405</v>
      </c>
      <c r="F138" s="9">
        <v>254390</v>
      </c>
      <c r="G138" s="9">
        <v>59751</v>
      </c>
      <c r="H138" s="9">
        <v>966463</v>
      </c>
    </row>
    <row r="139" spans="1:8" x14ac:dyDescent="0.2">
      <c r="A139" s="10" t="s">
        <v>61</v>
      </c>
      <c r="B139" s="9">
        <v>69417717</v>
      </c>
      <c r="C139" s="9">
        <v>48716847</v>
      </c>
      <c r="D139" s="9">
        <v>11837638</v>
      </c>
      <c r="E139" s="9">
        <v>6281983</v>
      </c>
      <c r="F139" s="9">
        <v>677267</v>
      </c>
      <c r="G139" s="9">
        <v>192980</v>
      </c>
      <c r="H139" s="9">
        <v>1711002</v>
      </c>
    </row>
    <row r="140" spans="1:8" x14ac:dyDescent="0.2">
      <c r="A140" s="10" t="s">
        <v>62</v>
      </c>
      <c r="B140" s="9">
        <v>71118303</v>
      </c>
      <c r="C140" s="9">
        <v>54654535</v>
      </c>
      <c r="D140" s="9">
        <v>10057337</v>
      </c>
      <c r="E140" s="9">
        <v>4732545</v>
      </c>
      <c r="F140" s="9">
        <v>585883</v>
      </c>
      <c r="G140" s="9">
        <v>135663</v>
      </c>
      <c r="H140" s="9">
        <v>952340</v>
      </c>
    </row>
    <row r="141" spans="1:8" x14ac:dyDescent="0.2">
      <c r="A141" s="8" t="s">
        <v>63</v>
      </c>
      <c r="B141" s="9">
        <v>49419297</v>
      </c>
      <c r="C141" s="9">
        <v>41156394</v>
      </c>
      <c r="D141" s="9">
        <v>4979133</v>
      </c>
      <c r="E141" s="9">
        <v>2492874</v>
      </c>
      <c r="F141" s="9">
        <v>301418</v>
      </c>
      <c r="G141" s="9">
        <v>60457</v>
      </c>
      <c r="H141" s="9">
        <v>429021</v>
      </c>
    </row>
    <row r="142" spans="1:8" x14ac:dyDescent="0.2">
      <c r="A142" s="8" t="s">
        <v>54</v>
      </c>
      <c r="B142" s="9">
        <v>6095862</v>
      </c>
      <c r="C142" s="9">
        <v>5217434</v>
      </c>
      <c r="D142" s="9">
        <v>511540</v>
      </c>
      <c r="E142" s="9">
        <v>290782</v>
      </c>
      <c r="F142" s="9">
        <v>26916</v>
      </c>
      <c r="G142" s="9">
        <v>5661</v>
      </c>
      <c r="H142" s="9">
        <v>43529</v>
      </c>
    </row>
    <row r="143" spans="1:8" x14ac:dyDescent="0.2">
      <c r="A143" s="8"/>
      <c r="B143" s="9"/>
      <c r="C143" s="9"/>
      <c r="D143" s="9"/>
      <c r="E143" s="9"/>
      <c r="F143" s="9"/>
      <c r="G143" s="9"/>
      <c r="H143" s="9"/>
    </row>
    <row r="144" spans="1:8" x14ac:dyDescent="0.2">
      <c r="A144" s="8" t="s">
        <v>64</v>
      </c>
      <c r="B144" s="9">
        <v>219605133</v>
      </c>
      <c r="C144" s="9">
        <v>164968703</v>
      </c>
      <c r="D144" s="9">
        <v>32269791</v>
      </c>
      <c r="E144" s="9">
        <v>15653659</v>
      </c>
      <c r="F144" s="9">
        <v>1888426</v>
      </c>
      <c r="G144" s="9">
        <v>465274</v>
      </c>
      <c r="H144" s="9">
        <v>4359280</v>
      </c>
    </row>
    <row r="145" spans="1:21" x14ac:dyDescent="0.2">
      <c r="A145" s="8" t="s">
        <v>65</v>
      </c>
      <c r="B145" s="9">
        <v>213315701</v>
      </c>
      <c r="C145" s="9">
        <v>160626928</v>
      </c>
      <c r="D145" s="9">
        <v>31140331</v>
      </c>
      <c r="E145" s="9">
        <v>15221807</v>
      </c>
      <c r="F145" s="9">
        <v>1818958</v>
      </c>
      <c r="G145" s="9">
        <v>448851</v>
      </c>
      <c r="H145" s="9">
        <v>4058826</v>
      </c>
    </row>
    <row r="146" spans="1:21" x14ac:dyDescent="0.2">
      <c r="A146" s="8" t="s">
        <v>66</v>
      </c>
      <c r="B146" s="9">
        <v>102220637</v>
      </c>
      <c r="C146" s="9">
        <v>71329594</v>
      </c>
      <c r="D146" s="9">
        <v>17793669</v>
      </c>
      <c r="E146" s="9">
        <v>8645657</v>
      </c>
      <c r="F146" s="9">
        <v>1036286</v>
      </c>
      <c r="G146" s="9">
        <v>277462</v>
      </c>
      <c r="H146" s="9">
        <v>3137969</v>
      </c>
      <c r="J146" s="15"/>
      <c r="K146" s="15"/>
      <c r="L146" s="15"/>
      <c r="M146" s="15"/>
      <c r="N146" s="15"/>
      <c r="O146" s="15"/>
      <c r="P146" s="15"/>
      <c r="Q146" s="15"/>
      <c r="R146" s="15"/>
      <c r="S146" s="15"/>
      <c r="T146" s="15"/>
      <c r="U146" s="15"/>
    </row>
    <row r="147" spans="1:21" x14ac:dyDescent="0.2">
      <c r="A147" s="8"/>
      <c r="B147" s="9"/>
      <c r="C147" s="9"/>
      <c r="D147" s="9"/>
      <c r="E147" s="9"/>
      <c r="F147" s="9"/>
      <c r="G147" s="9"/>
      <c r="H147" s="9"/>
    </row>
    <row r="148" spans="1:21" x14ac:dyDescent="0.2">
      <c r="A148" s="11" t="s">
        <v>67</v>
      </c>
      <c r="B148" s="12">
        <v>40.799999999999997</v>
      </c>
      <c r="C148" s="12">
        <v>43.7</v>
      </c>
      <c r="D148" s="12">
        <v>34.6</v>
      </c>
      <c r="E148" s="12">
        <v>37.5</v>
      </c>
      <c r="F148" s="12">
        <v>34.1</v>
      </c>
      <c r="G148" s="12">
        <v>33.9</v>
      </c>
      <c r="H148" s="12">
        <v>20.9</v>
      </c>
    </row>
    <row r="149" spans="1:21" s="15" customFormat="1" x14ac:dyDescent="0.2">
      <c r="A149" s="13" t="s">
        <v>70</v>
      </c>
      <c r="B149" s="14">
        <v>131086287</v>
      </c>
      <c r="C149" s="14">
        <v>97313073</v>
      </c>
      <c r="D149" s="14">
        <v>19674412</v>
      </c>
      <c r="E149" s="14">
        <v>9008809</v>
      </c>
      <c r="F149" s="14">
        <v>1198371</v>
      </c>
      <c r="G149" s="14">
        <v>299775</v>
      </c>
      <c r="H149" s="14">
        <v>3591847</v>
      </c>
      <c r="J149" s="1"/>
      <c r="K149" s="1"/>
      <c r="L149" s="1"/>
      <c r="M149" s="1"/>
      <c r="N149" s="1"/>
      <c r="O149" s="1"/>
      <c r="P149" s="1"/>
      <c r="Q149" s="1"/>
      <c r="R149" s="1"/>
      <c r="S149" s="1"/>
      <c r="T149" s="1"/>
      <c r="U149" s="1"/>
    </row>
    <row r="150" spans="1:21" x14ac:dyDescent="0.2">
      <c r="A150" s="8" t="s">
        <v>56</v>
      </c>
      <c r="B150" s="9">
        <v>7411237</v>
      </c>
      <c r="C150" s="9">
        <v>4975010</v>
      </c>
      <c r="D150" s="9">
        <v>1360183</v>
      </c>
      <c r="E150" s="9">
        <v>493292</v>
      </c>
      <c r="F150" s="9">
        <v>82787</v>
      </c>
      <c r="G150" s="9">
        <v>20461</v>
      </c>
      <c r="H150" s="9">
        <v>479504</v>
      </c>
    </row>
    <row r="151" spans="1:21" x14ac:dyDescent="0.2">
      <c r="A151" s="8" t="s">
        <v>71</v>
      </c>
      <c r="B151" s="9">
        <v>7651465</v>
      </c>
      <c r="C151" s="9">
        <v>5136523</v>
      </c>
      <c r="D151" s="9">
        <v>1407110</v>
      </c>
      <c r="E151" s="9">
        <v>523236</v>
      </c>
      <c r="F151" s="9">
        <v>87893</v>
      </c>
      <c r="G151" s="9">
        <v>20474</v>
      </c>
      <c r="H151" s="9">
        <v>476229</v>
      </c>
    </row>
    <row r="152" spans="1:21" x14ac:dyDescent="0.2">
      <c r="A152" s="8" t="s">
        <v>72</v>
      </c>
      <c r="B152" s="9">
        <v>7902141</v>
      </c>
      <c r="C152" s="9">
        <v>5361288</v>
      </c>
      <c r="D152" s="9">
        <v>1446630</v>
      </c>
      <c r="E152" s="9">
        <v>535036</v>
      </c>
      <c r="F152" s="9">
        <v>89486</v>
      </c>
      <c r="G152" s="9">
        <v>21398</v>
      </c>
      <c r="H152" s="9">
        <v>448303</v>
      </c>
    </row>
    <row r="153" spans="1:21" x14ac:dyDescent="0.2">
      <c r="A153" s="8" t="s">
        <v>73</v>
      </c>
      <c r="B153" s="9">
        <v>8177317</v>
      </c>
      <c r="C153" s="9">
        <v>5663678</v>
      </c>
      <c r="D153" s="9">
        <v>1466375</v>
      </c>
      <c r="E153" s="9">
        <v>554140</v>
      </c>
      <c r="F153" s="9">
        <v>90275</v>
      </c>
      <c r="G153" s="9">
        <v>21218</v>
      </c>
      <c r="H153" s="9">
        <v>381631</v>
      </c>
    </row>
    <row r="154" spans="1:21" x14ac:dyDescent="0.2">
      <c r="A154" s="8" t="s">
        <v>74</v>
      </c>
      <c r="B154" s="9">
        <v>8579238</v>
      </c>
      <c r="C154" s="9">
        <v>5940932</v>
      </c>
      <c r="D154" s="9">
        <v>1549642</v>
      </c>
      <c r="E154" s="9">
        <v>633525</v>
      </c>
      <c r="F154" s="9">
        <v>92130</v>
      </c>
      <c r="G154" s="9">
        <v>22107</v>
      </c>
      <c r="H154" s="9">
        <v>340902</v>
      </c>
    </row>
    <row r="155" spans="1:21" x14ac:dyDescent="0.2">
      <c r="A155" s="8" t="s">
        <v>75</v>
      </c>
      <c r="B155" s="9">
        <v>9439907</v>
      </c>
      <c r="C155" s="9">
        <v>6477538</v>
      </c>
      <c r="D155" s="9">
        <v>1761163</v>
      </c>
      <c r="E155" s="9">
        <v>782670</v>
      </c>
      <c r="F155" s="9">
        <v>102495</v>
      </c>
      <c r="G155" s="9">
        <v>26090</v>
      </c>
      <c r="H155" s="9">
        <v>289951</v>
      </c>
    </row>
    <row r="156" spans="1:21" x14ac:dyDescent="0.2">
      <c r="A156" s="8" t="s">
        <v>76</v>
      </c>
      <c r="B156" s="9">
        <v>8941075</v>
      </c>
      <c r="C156" s="9">
        <v>6325953</v>
      </c>
      <c r="D156" s="9">
        <v>1484681</v>
      </c>
      <c r="E156" s="9">
        <v>803656</v>
      </c>
      <c r="F156" s="9">
        <v>88388</v>
      </c>
      <c r="G156" s="9">
        <v>26791</v>
      </c>
      <c r="H156" s="9">
        <v>211606</v>
      </c>
    </row>
    <row r="157" spans="1:21" x14ac:dyDescent="0.2">
      <c r="A157" s="8" t="s">
        <v>77</v>
      </c>
      <c r="B157" s="9">
        <v>8542714</v>
      </c>
      <c r="C157" s="9">
        <v>6172679</v>
      </c>
      <c r="D157" s="9">
        <v>1331788</v>
      </c>
      <c r="E157" s="9">
        <v>756389</v>
      </c>
      <c r="F157" s="9">
        <v>78920</v>
      </c>
      <c r="G157" s="9">
        <v>25247</v>
      </c>
      <c r="H157" s="9">
        <v>177691</v>
      </c>
    </row>
    <row r="158" spans="1:21" x14ac:dyDescent="0.2">
      <c r="A158" s="8" t="s">
        <v>78</v>
      </c>
      <c r="B158" s="9">
        <v>7788426</v>
      </c>
      <c r="C158" s="9">
        <v>5685238</v>
      </c>
      <c r="D158" s="9">
        <v>1194773</v>
      </c>
      <c r="E158" s="9">
        <v>672370</v>
      </c>
      <c r="F158" s="9">
        <v>70414</v>
      </c>
      <c r="G158" s="9">
        <v>20753</v>
      </c>
      <c r="H158" s="9">
        <v>144878</v>
      </c>
    </row>
    <row r="159" spans="1:21" x14ac:dyDescent="0.2">
      <c r="A159" s="8" t="s">
        <v>79</v>
      </c>
      <c r="B159" s="9">
        <v>8164116</v>
      </c>
      <c r="C159" s="9">
        <v>6085937</v>
      </c>
      <c r="D159" s="9">
        <v>1201680</v>
      </c>
      <c r="E159" s="9">
        <v>658574</v>
      </c>
      <c r="F159" s="9">
        <v>69664</v>
      </c>
      <c r="G159" s="9">
        <v>18855</v>
      </c>
      <c r="H159" s="9">
        <v>129406</v>
      </c>
    </row>
    <row r="160" spans="1:21" x14ac:dyDescent="0.2">
      <c r="A160" s="8" t="s">
        <v>80</v>
      </c>
      <c r="B160" s="9">
        <v>8416948</v>
      </c>
      <c r="C160" s="9">
        <v>6471645</v>
      </c>
      <c r="D160" s="9">
        <v>1187113</v>
      </c>
      <c r="E160" s="9">
        <v>558679</v>
      </c>
      <c r="F160" s="9">
        <v>70208</v>
      </c>
      <c r="G160" s="9">
        <v>17356</v>
      </c>
      <c r="H160" s="9">
        <v>111947</v>
      </c>
    </row>
    <row r="161" spans="1:8" x14ac:dyDescent="0.2">
      <c r="A161" s="8" t="s">
        <v>81</v>
      </c>
      <c r="B161" s="9">
        <v>9235129</v>
      </c>
      <c r="C161" s="9">
        <v>7311155</v>
      </c>
      <c r="D161" s="9">
        <v>1208671</v>
      </c>
      <c r="E161" s="9">
        <v>512885</v>
      </c>
      <c r="F161" s="9">
        <v>74803</v>
      </c>
      <c r="G161" s="9">
        <v>16743</v>
      </c>
      <c r="H161" s="9">
        <v>110872</v>
      </c>
    </row>
    <row r="162" spans="1:8" x14ac:dyDescent="0.2">
      <c r="A162" s="8" t="s">
        <v>82</v>
      </c>
      <c r="B162" s="9">
        <v>8786097</v>
      </c>
      <c r="C162" s="9">
        <v>7099619</v>
      </c>
      <c r="D162" s="9">
        <v>1060035</v>
      </c>
      <c r="E162" s="9">
        <v>450307</v>
      </c>
      <c r="F162" s="9">
        <v>65611</v>
      </c>
      <c r="G162" s="9">
        <v>14047</v>
      </c>
      <c r="H162" s="9">
        <v>96478</v>
      </c>
    </row>
    <row r="163" spans="1:8" x14ac:dyDescent="0.2">
      <c r="A163" s="8" t="s">
        <v>83</v>
      </c>
      <c r="B163" s="9">
        <v>7438599</v>
      </c>
      <c r="C163" s="9">
        <v>6143751</v>
      </c>
      <c r="D163" s="9">
        <v>788098</v>
      </c>
      <c r="E163" s="9">
        <v>372379</v>
      </c>
      <c r="F163" s="9">
        <v>51042</v>
      </c>
      <c r="G163" s="9">
        <v>10694</v>
      </c>
      <c r="H163" s="9">
        <v>72635</v>
      </c>
    </row>
    <row r="164" spans="1:8" x14ac:dyDescent="0.2">
      <c r="A164" s="8" t="s">
        <v>84</v>
      </c>
      <c r="B164" s="9">
        <v>5968534</v>
      </c>
      <c r="C164" s="9">
        <v>5046753</v>
      </c>
      <c r="D164" s="9">
        <v>541415</v>
      </c>
      <c r="E164" s="9">
        <v>282576</v>
      </c>
      <c r="F164" s="9">
        <v>37631</v>
      </c>
      <c r="G164" s="9">
        <v>7930</v>
      </c>
      <c r="H164" s="9">
        <v>52229</v>
      </c>
    </row>
    <row r="165" spans="1:8" x14ac:dyDescent="0.2">
      <c r="A165" s="8" t="s">
        <v>85</v>
      </c>
      <c r="B165" s="9">
        <v>3986983</v>
      </c>
      <c r="C165" s="9">
        <v>3407553</v>
      </c>
      <c r="D165" s="9">
        <v>331089</v>
      </c>
      <c r="E165" s="9">
        <v>188019</v>
      </c>
      <c r="F165" s="9">
        <v>23282</v>
      </c>
      <c r="G165" s="9">
        <v>4703</v>
      </c>
      <c r="H165" s="9">
        <v>32337</v>
      </c>
    </row>
    <row r="166" spans="1:8" x14ac:dyDescent="0.2">
      <c r="A166" s="8" t="s">
        <v>86</v>
      </c>
      <c r="B166" s="9">
        <v>2465196</v>
      </c>
      <c r="C166" s="9">
        <v>2109701</v>
      </c>
      <c r="D166" s="9">
        <v>198073</v>
      </c>
      <c r="E166" s="9">
        <v>122285</v>
      </c>
      <c r="F166" s="9">
        <v>13316</v>
      </c>
      <c r="G166" s="9">
        <v>2660</v>
      </c>
      <c r="H166" s="9">
        <v>19161</v>
      </c>
    </row>
    <row r="167" spans="1:8" x14ac:dyDescent="0.2">
      <c r="A167" s="8" t="s">
        <v>87</v>
      </c>
      <c r="B167" s="9">
        <v>2191165</v>
      </c>
      <c r="C167" s="9">
        <v>1898120</v>
      </c>
      <c r="D167" s="9">
        <v>155893</v>
      </c>
      <c r="E167" s="9">
        <v>108791</v>
      </c>
      <c r="F167" s="9">
        <v>10026</v>
      </c>
      <c r="G167" s="9">
        <v>2248</v>
      </c>
      <c r="H167" s="9">
        <v>16087</v>
      </c>
    </row>
    <row r="168" spans="1:8" x14ac:dyDescent="0.2">
      <c r="A168" s="8"/>
      <c r="B168" s="9"/>
      <c r="C168" s="9"/>
      <c r="D168" s="9"/>
      <c r="E168" s="9"/>
      <c r="F168" s="9"/>
      <c r="G168" s="9"/>
      <c r="H168" s="9"/>
    </row>
    <row r="169" spans="1:8" x14ac:dyDescent="0.2">
      <c r="A169" s="8" t="s">
        <v>88</v>
      </c>
      <c r="B169" s="9">
        <v>27784041</v>
      </c>
      <c r="C169" s="9">
        <v>18814179</v>
      </c>
      <c r="D169" s="9">
        <v>5068948</v>
      </c>
      <c r="E169" s="9">
        <v>1875863</v>
      </c>
      <c r="F169" s="9">
        <v>313410</v>
      </c>
      <c r="G169" s="9">
        <v>74966</v>
      </c>
      <c r="H169" s="9">
        <v>1636675</v>
      </c>
    </row>
    <row r="170" spans="1:8" x14ac:dyDescent="0.2">
      <c r="A170" s="10" t="s">
        <v>89</v>
      </c>
      <c r="B170" s="9">
        <v>7411237</v>
      </c>
      <c r="C170" s="9">
        <v>4975010</v>
      </c>
      <c r="D170" s="9">
        <v>1360183</v>
      </c>
      <c r="E170" s="9">
        <v>493292</v>
      </c>
      <c r="F170" s="9">
        <v>82787</v>
      </c>
      <c r="G170" s="9">
        <v>20461</v>
      </c>
      <c r="H170" s="9">
        <v>479504</v>
      </c>
    </row>
    <row r="171" spans="1:8" x14ac:dyDescent="0.2">
      <c r="A171" s="10" t="s">
        <v>90</v>
      </c>
      <c r="B171" s="9">
        <v>13960270</v>
      </c>
      <c r="C171" s="9">
        <v>9403116</v>
      </c>
      <c r="D171" s="9">
        <v>2568720</v>
      </c>
      <c r="E171" s="9">
        <v>950533</v>
      </c>
      <c r="F171" s="9">
        <v>159393</v>
      </c>
      <c r="G171" s="9">
        <v>37581</v>
      </c>
      <c r="H171" s="9">
        <v>840927</v>
      </c>
    </row>
    <row r="172" spans="1:8" x14ac:dyDescent="0.2">
      <c r="A172" s="10" t="s">
        <v>91</v>
      </c>
      <c r="B172" s="9">
        <v>6412534</v>
      </c>
      <c r="C172" s="9">
        <v>4436053</v>
      </c>
      <c r="D172" s="9">
        <v>1140045</v>
      </c>
      <c r="E172" s="9">
        <v>432038</v>
      </c>
      <c r="F172" s="9">
        <v>71230</v>
      </c>
      <c r="G172" s="9">
        <v>16924</v>
      </c>
      <c r="H172" s="9">
        <v>316244</v>
      </c>
    </row>
    <row r="173" spans="1:8" x14ac:dyDescent="0.2">
      <c r="A173" s="8" t="s">
        <v>92</v>
      </c>
      <c r="B173" s="9">
        <v>81251769</v>
      </c>
      <c r="C173" s="9">
        <v>59893016</v>
      </c>
      <c r="D173" s="9">
        <v>12590896</v>
      </c>
      <c r="E173" s="9">
        <v>6058896</v>
      </c>
      <c r="F173" s="9">
        <v>749664</v>
      </c>
      <c r="G173" s="9">
        <v>196574</v>
      </c>
      <c r="H173" s="9">
        <v>1762723</v>
      </c>
    </row>
    <row r="174" spans="1:8" x14ac:dyDescent="0.2">
      <c r="A174" s="10" t="s">
        <v>93</v>
      </c>
      <c r="B174" s="9">
        <v>11937357</v>
      </c>
      <c r="C174" s="9">
        <v>8263252</v>
      </c>
      <c r="D174" s="9">
        <v>2160992</v>
      </c>
      <c r="E174" s="9">
        <v>863366</v>
      </c>
      <c r="F174" s="9">
        <v>129161</v>
      </c>
      <c r="G174" s="9">
        <v>30692</v>
      </c>
      <c r="H174" s="9">
        <v>489894</v>
      </c>
    </row>
    <row r="175" spans="1:8" x14ac:dyDescent="0.2">
      <c r="A175" s="10" t="s">
        <v>94</v>
      </c>
      <c r="B175" s="9">
        <v>34712122</v>
      </c>
      <c r="C175" s="9">
        <v>24661408</v>
      </c>
      <c r="D175" s="9">
        <v>5772405</v>
      </c>
      <c r="E175" s="9">
        <v>3015085</v>
      </c>
      <c r="F175" s="9">
        <v>340217</v>
      </c>
      <c r="G175" s="9">
        <v>98881</v>
      </c>
      <c r="H175" s="9">
        <v>824126</v>
      </c>
    </row>
    <row r="176" spans="1:8" x14ac:dyDescent="0.2">
      <c r="A176" s="10" t="s">
        <v>95</v>
      </c>
      <c r="B176" s="9">
        <v>34602290</v>
      </c>
      <c r="C176" s="9">
        <v>26968356</v>
      </c>
      <c r="D176" s="9">
        <v>4657499</v>
      </c>
      <c r="E176" s="9">
        <v>2180445</v>
      </c>
      <c r="F176" s="9">
        <v>280286</v>
      </c>
      <c r="G176" s="9">
        <v>67001</v>
      </c>
      <c r="H176" s="9">
        <v>448703</v>
      </c>
    </row>
    <row r="177" spans="1:21" x14ac:dyDescent="0.2">
      <c r="A177" s="8" t="s">
        <v>96</v>
      </c>
      <c r="B177" s="9">
        <v>22050477</v>
      </c>
      <c r="C177" s="9">
        <v>18605878</v>
      </c>
      <c r="D177" s="9">
        <v>2014568</v>
      </c>
      <c r="E177" s="9">
        <v>1074050</v>
      </c>
      <c r="F177" s="9">
        <v>135297</v>
      </c>
      <c r="G177" s="9">
        <v>28235</v>
      </c>
      <c r="H177" s="9">
        <v>192449</v>
      </c>
    </row>
    <row r="178" spans="1:21" x14ac:dyDescent="0.2">
      <c r="A178" s="8" t="s">
        <v>87</v>
      </c>
      <c r="B178" s="9">
        <v>2191165</v>
      </c>
      <c r="C178" s="9">
        <v>1898120</v>
      </c>
      <c r="D178" s="9">
        <v>155893</v>
      </c>
      <c r="E178" s="9">
        <v>108791</v>
      </c>
      <c r="F178" s="9">
        <v>10026</v>
      </c>
      <c r="G178" s="9">
        <v>2248</v>
      </c>
      <c r="H178" s="9">
        <v>16087</v>
      </c>
    </row>
    <row r="179" spans="1:21" x14ac:dyDescent="0.2">
      <c r="A179" s="8"/>
      <c r="B179" s="9"/>
      <c r="C179" s="9"/>
      <c r="D179" s="9"/>
      <c r="E179" s="9"/>
      <c r="F179" s="9"/>
      <c r="G179" s="9"/>
      <c r="H179" s="9"/>
    </row>
    <row r="180" spans="1:21" x14ac:dyDescent="0.2">
      <c r="A180" s="8" t="s">
        <v>97</v>
      </c>
      <c r="B180" s="9">
        <v>106511847</v>
      </c>
      <c r="C180" s="9">
        <v>80726056</v>
      </c>
      <c r="D180" s="9">
        <v>15176760</v>
      </c>
      <c r="E180" s="9">
        <v>7348698</v>
      </c>
      <c r="F180" s="9">
        <v>920322</v>
      </c>
      <c r="G180" s="9">
        <v>233179</v>
      </c>
      <c r="H180" s="9">
        <v>2106832</v>
      </c>
    </row>
    <row r="181" spans="1:21" x14ac:dyDescent="0.2">
      <c r="A181" s="8" t="s">
        <v>98</v>
      </c>
      <c r="B181" s="9">
        <v>103302246</v>
      </c>
      <c r="C181" s="9">
        <v>78498894</v>
      </c>
      <c r="D181" s="9">
        <v>14605464</v>
      </c>
      <c r="E181" s="9">
        <v>7132946</v>
      </c>
      <c r="F181" s="9">
        <v>884961</v>
      </c>
      <c r="G181" s="9">
        <v>224809</v>
      </c>
      <c r="H181" s="9">
        <v>1955172</v>
      </c>
    </row>
    <row r="182" spans="1:21" x14ac:dyDescent="0.2">
      <c r="A182" s="8" t="s">
        <v>99</v>
      </c>
      <c r="B182" s="9">
        <v>51468677</v>
      </c>
      <c r="C182" s="9">
        <v>36266018</v>
      </c>
      <c r="D182" s="9">
        <v>8788422</v>
      </c>
      <c r="E182" s="9">
        <v>4202750</v>
      </c>
      <c r="F182" s="9">
        <v>522622</v>
      </c>
      <c r="G182" s="9">
        <v>142206</v>
      </c>
      <c r="H182" s="9">
        <v>1546659</v>
      </c>
      <c r="J182" s="15"/>
      <c r="K182" s="15"/>
      <c r="L182" s="15"/>
      <c r="M182" s="15"/>
      <c r="N182" s="15"/>
      <c r="O182" s="15"/>
      <c r="P182" s="15"/>
      <c r="Q182" s="15"/>
      <c r="R182" s="15"/>
      <c r="S182" s="15"/>
      <c r="T182" s="15"/>
      <c r="U182" s="15"/>
    </row>
    <row r="183" spans="1:21" x14ac:dyDescent="0.2">
      <c r="A183" s="8"/>
      <c r="B183" s="9"/>
      <c r="C183" s="9"/>
      <c r="D183" s="9"/>
      <c r="E183" s="9"/>
      <c r="F183" s="9"/>
      <c r="G183" s="9"/>
      <c r="H183" s="9"/>
    </row>
    <row r="184" spans="1:21" x14ac:dyDescent="0.2">
      <c r="A184" s="11" t="s">
        <v>100</v>
      </c>
      <c r="B184" s="12">
        <v>39.4</v>
      </c>
      <c r="C184" s="12">
        <v>42.2</v>
      </c>
      <c r="D184" s="12">
        <v>32.700000000000003</v>
      </c>
      <c r="E184" s="12">
        <v>36.1</v>
      </c>
      <c r="F184" s="12">
        <v>33</v>
      </c>
      <c r="G184" s="12">
        <v>33.4</v>
      </c>
      <c r="H184" s="12">
        <v>20.100000000000001</v>
      </c>
    </row>
    <row r="185" spans="1:21" s="15" customFormat="1" x14ac:dyDescent="0.2">
      <c r="A185" s="13" t="s">
        <v>101</v>
      </c>
      <c r="B185" s="14">
        <v>136580999</v>
      </c>
      <c r="C185" s="14">
        <v>99996749</v>
      </c>
      <c r="D185" s="14">
        <v>21473076</v>
      </c>
      <c r="E185" s="14">
        <v>9897070</v>
      </c>
      <c r="F185" s="14">
        <v>1236537</v>
      </c>
      <c r="G185" s="14">
        <v>296133</v>
      </c>
      <c r="H185" s="14">
        <v>3681434</v>
      </c>
      <c r="J185" s="1"/>
      <c r="K185" s="1"/>
      <c r="L185" s="1"/>
      <c r="M185" s="1"/>
      <c r="N185" s="1"/>
      <c r="O185" s="1"/>
      <c r="P185" s="1"/>
      <c r="Q185" s="1"/>
      <c r="R185" s="1"/>
      <c r="S185" s="1"/>
      <c r="T185" s="1"/>
      <c r="U185" s="1"/>
    </row>
    <row r="186" spans="1:21" x14ac:dyDescent="0.2">
      <c r="A186" s="8" t="s">
        <v>56</v>
      </c>
      <c r="B186" s="9">
        <v>7071235</v>
      </c>
      <c r="C186" s="9">
        <v>4722235</v>
      </c>
      <c r="D186" s="9">
        <v>1324206</v>
      </c>
      <c r="E186" s="9">
        <v>465964</v>
      </c>
      <c r="F186" s="9">
        <v>79107</v>
      </c>
      <c r="G186" s="9">
        <v>19624</v>
      </c>
      <c r="H186" s="9">
        <v>460099</v>
      </c>
    </row>
    <row r="187" spans="1:21" x14ac:dyDescent="0.2">
      <c r="A187" s="8" t="s">
        <v>71</v>
      </c>
      <c r="B187" s="9">
        <v>7300605</v>
      </c>
      <c r="C187" s="9">
        <v>4874540</v>
      </c>
      <c r="D187" s="9">
        <v>1369040</v>
      </c>
      <c r="E187" s="9">
        <v>496739</v>
      </c>
      <c r="F187" s="9">
        <v>84705</v>
      </c>
      <c r="G187" s="9">
        <v>19584</v>
      </c>
      <c r="H187" s="9">
        <v>455997</v>
      </c>
    </row>
    <row r="188" spans="1:21" x14ac:dyDescent="0.2">
      <c r="A188" s="8" t="s">
        <v>72</v>
      </c>
      <c r="B188" s="9">
        <v>7572366</v>
      </c>
      <c r="C188" s="9">
        <v>5099703</v>
      </c>
      <c r="D188" s="9">
        <v>1410180</v>
      </c>
      <c r="E188" s="9">
        <v>520536</v>
      </c>
      <c r="F188" s="9">
        <v>87343</v>
      </c>
      <c r="G188" s="9">
        <v>20785</v>
      </c>
      <c r="H188" s="9">
        <v>433819</v>
      </c>
    </row>
    <row r="189" spans="1:21" x14ac:dyDescent="0.2">
      <c r="A189" s="8" t="s">
        <v>73</v>
      </c>
      <c r="B189" s="9">
        <v>7837205</v>
      </c>
      <c r="C189" s="9">
        <v>5374563</v>
      </c>
      <c r="D189" s="9">
        <v>1429443</v>
      </c>
      <c r="E189" s="9">
        <v>553165</v>
      </c>
      <c r="F189" s="9">
        <v>87058</v>
      </c>
      <c r="G189" s="9">
        <v>20244</v>
      </c>
      <c r="H189" s="9">
        <v>372732</v>
      </c>
    </row>
    <row r="190" spans="1:21" x14ac:dyDescent="0.2">
      <c r="A190" s="8" t="s">
        <v>74</v>
      </c>
      <c r="B190" s="9">
        <v>8209160</v>
      </c>
      <c r="C190" s="9">
        <v>5633574</v>
      </c>
      <c r="D190" s="9">
        <v>1510571</v>
      </c>
      <c r="E190" s="9">
        <v>622844</v>
      </c>
      <c r="F190" s="9">
        <v>89556</v>
      </c>
      <c r="G190" s="9">
        <v>20913</v>
      </c>
      <c r="H190" s="9">
        <v>331702</v>
      </c>
    </row>
    <row r="191" spans="1:21" x14ac:dyDescent="0.2">
      <c r="A191" s="8" t="s">
        <v>75</v>
      </c>
      <c r="B191" s="9">
        <v>9130031</v>
      </c>
      <c r="C191" s="9">
        <v>6188431</v>
      </c>
      <c r="D191" s="9">
        <v>1731951</v>
      </c>
      <c r="E191" s="9">
        <v>792421</v>
      </c>
      <c r="F191" s="9">
        <v>98281</v>
      </c>
      <c r="G191" s="9">
        <v>24749</v>
      </c>
      <c r="H191" s="9">
        <v>294198</v>
      </c>
    </row>
    <row r="192" spans="1:21" x14ac:dyDescent="0.2">
      <c r="A192" s="8" t="s">
        <v>76</v>
      </c>
      <c r="B192" s="9">
        <v>8904045</v>
      </c>
      <c r="C192" s="9">
        <v>6162490</v>
      </c>
      <c r="D192" s="9">
        <v>1541900</v>
      </c>
      <c r="E192" s="9">
        <v>857685</v>
      </c>
      <c r="F192" s="9">
        <v>86658</v>
      </c>
      <c r="G192" s="9">
        <v>25258</v>
      </c>
      <c r="H192" s="9">
        <v>230054</v>
      </c>
    </row>
    <row r="193" spans="1:8" x14ac:dyDescent="0.2">
      <c r="A193" s="8" t="s">
        <v>77</v>
      </c>
      <c r="B193" s="9">
        <v>8684880</v>
      </c>
      <c r="C193" s="9">
        <v>6085206</v>
      </c>
      <c r="D193" s="9">
        <v>1452176</v>
      </c>
      <c r="E193" s="9">
        <v>844068</v>
      </c>
      <c r="F193" s="9">
        <v>80235</v>
      </c>
      <c r="G193" s="9">
        <v>24058</v>
      </c>
      <c r="H193" s="9">
        <v>199137</v>
      </c>
    </row>
    <row r="194" spans="1:8" x14ac:dyDescent="0.2">
      <c r="A194" s="8" t="s">
        <v>78</v>
      </c>
      <c r="B194" s="9">
        <v>7986639</v>
      </c>
      <c r="C194" s="9">
        <v>5619312</v>
      </c>
      <c r="D194" s="9">
        <v>1339206</v>
      </c>
      <c r="E194" s="9">
        <v>772724</v>
      </c>
      <c r="F194" s="9">
        <v>71876</v>
      </c>
      <c r="G194" s="9">
        <v>20034</v>
      </c>
      <c r="H194" s="9">
        <v>163487</v>
      </c>
    </row>
    <row r="195" spans="1:8" x14ac:dyDescent="0.2">
      <c r="A195" s="8" t="s">
        <v>79</v>
      </c>
      <c r="B195" s="9">
        <v>8417906</v>
      </c>
      <c r="C195" s="9">
        <v>6063475</v>
      </c>
      <c r="D195" s="9">
        <v>1364444</v>
      </c>
      <c r="E195" s="9">
        <v>752726</v>
      </c>
      <c r="F195" s="9">
        <v>72903</v>
      </c>
      <c r="G195" s="9">
        <v>18447</v>
      </c>
      <c r="H195" s="9">
        <v>145911</v>
      </c>
    </row>
    <row r="196" spans="1:8" x14ac:dyDescent="0.2">
      <c r="A196" s="8" t="s">
        <v>80</v>
      </c>
      <c r="B196" s="9">
        <v>8747724</v>
      </c>
      <c r="C196" s="9">
        <v>6536109</v>
      </c>
      <c r="D196" s="9">
        <v>1350577</v>
      </c>
      <c r="E196" s="9">
        <v>642400</v>
      </c>
      <c r="F196" s="9">
        <v>74917</v>
      </c>
      <c r="G196" s="9">
        <v>17706</v>
      </c>
      <c r="H196" s="9">
        <v>126015</v>
      </c>
    </row>
    <row r="197" spans="1:8" x14ac:dyDescent="0.2">
      <c r="A197" s="8" t="s">
        <v>81</v>
      </c>
      <c r="B197" s="9">
        <v>9793688</v>
      </c>
      <c r="C197" s="9">
        <v>7561494</v>
      </c>
      <c r="D197" s="9">
        <v>1403968</v>
      </c>
      <c r="E197" s="9">
        <v>604279</v>
      </c>
      <c r="F197" s="9">
        <v>82279</v>
      </c>
      <c r="G197" s="9">
        <v>17594</v>
      </c>
      <c r="H197" s="9">
        <v>124074</v>
      </c>
    </row>
    <row r="198" spans="1:8" x14ac:dyDescent="0.2">
      <c r="A198" s="8" t="s">
        <v>82</v>
      </c>
      <c r="B198" s="9">
        <v>9556695</v>
      </c>
      <c r="C198" s="9">
        <v>7525101</v>
      </c>
      <c r="D198" s="9">
        <v>1280849</v>
      </c>
      <c r="E198" s="9">
        <v>552695</v>
      </c>
      <c r="F198" s="9">
        <v>75498</v>
      </c>
      <c r="G198" s="9">
        <v>14915</v>
      </c>
      <c r="H198" s="9">
        <v>107637</v>
      </c>
    </row>
    <row r="199" spans="1:8" x14ac:dyDescent="0.2">
      <c r="A199" s="8" t="s">
        <v>83</v>
      </c>
      <c r="B199" s="9">
        <v>8376068</v>
      </c>
      <c r="C199" s="9">
        <v>6719447</v>
      </c>
      <c r="D199" s="9">
        <v>1026763</v>
      </c>
      <c r="E199" s="9">
        <v>476184</v>
      </c>
      <c r="F199" s="9">
        <v>59571</v>
      </c>
      <c r="G199" s="9">
        <v>11675</v>
      </c>
      <c r="H199" s="9">
        <v>82428</v>
      </c>
    </row>
    <row r="200" spans="1:8" x14ac:dyDescent="0.2">
      <c r="A200" s="8" t="s">
        <v>84</v>
      </c>
      <c r="B200" s="9">
        <v>6878113</v>
      </c>
      <c r="C200" s="9">
        <v>5659370</v>
      </c>
      <c r="D200" s="9">
        <v>744384</v>
      </c>
      <c r="E200" s="9">
        <v>361124</v>
      </c>
      <c r="F200" s="9">
        <v>43609</v>
      </c>
      <c r="G200" s="9">
        <v>8578</v>
      </c>
      <c r="H200" s="9">
        <v>61048</v>
      </c>
    </row>
    <row r="201" spans="1:8" x14ac:dyDescent="0.2">
      <c r="A201" s="8" t="s">
        <v>85</v>
      </c>
      <c r="B201" s="9">
        <v>4885368</v>
      </c>
      <c r="C201" s="9">
        <v>4072693</v>
      </c>
      <c r="D201" s="9">
        <v>500691</v>
      </c>
      <c r="E201" s="9">
        <v>238470</v>
      </c>
      <c r="F201" s="9">
        <v>28110</v>
      </c>
      <c r="G201" s="9">
        <v>5170</v>
      </c>
      <c r="H201" s="9">
        <v>40234</v>
      </c>
    </row>
    <row r="202" spans="1:8" x14ac:dyDescent="0.2">
      <c r="A202" s="8" t="s">
        <v>86</v>
      </c>
      <c r="B202" s="9">
        <v>3324574</v>
      </c>
      <c r="C202" s="9">
        <v>2779692</v>
      </c>
      <c r="D202" s="9">
        <v>337080</v>
      </c>
      <c r="E202" s="9">
        <v>161055</v>
      </c>
      <c r="F202" s="9">
        <v>17941</v>
      </c>
      <c r="G202" s="9">
        <v>3386</v>
      </c>
      <c r="H202" s="9">
        <v>25420</v>
      </c>
    </row>
    <row r="203" spans="1:8" x14ac:dyDescent="0.2">
      <c r="A203" s="8" t="s">
        <v>87</v>
      </c>
      <c r="B203" s="9">
        <v>3904697</v>
      </c>
      <c r="C203" s="9">
        <v>3319314</v>
      </c>
      <c r="D203" s="9">
        <v>355647</v>
      </c>
      <c r="E203" s="9">
        <v>181991</v>
      </c>
      <c r="F203" s="9">
        <v>16890</v>
      </c>
      <c r="G203" s="9">
        <v>3413</v>
      </c>
      <c r="H203" s="9">
        <v>27442</v>
      </c>
    </row>
    <row r="204" spans="1:8" x14ac:dyDescent="0.2">
      <c r="A204" s="8"/>
      <c r="B204" s="9"/>
      <c r="C204" s="9"/>
      <c r="D204" s="9"/>
      <c r="E204" s="9"/>
      <c r="F204" s="9"/>
      <c r="G204" s="9"/>
      <c r="H204" s="9"/>
    </row>
    <row r="205" spans="1:8" x14ac:dyDescent="0.2">
      <c r="A205" s="8" t="s">
        <v>88</v>
      </c>
      <c r="B205" s="9">
        <v>26567544</v>
      </c>
      <c r="C205" s="9">
        <v>17868715</v>
      </c>
      <c r="D205" s="9">
        <v>4938209</v>
      </c>
      <c r="E205" s="9">
        <v>1808209</v>
      </c>
      <c r="F205" s="9">
        <v>302540</v>
      </c>
      <c r="G205" s="9">
        <v>72091</v>
      </c>
      <c r="H205" s="9">
        <v>1577780</v>
      </c>
    </row>
    <row r="206" spans="1:8" x14ac:dyDescent="0.2">
      <c r="A206" s="10" t="s">
        <v>89</v>
      </c>
      <c r="B206" s="9">
        <v>7071235</v>
      </c>
      <c r="C206" s="9">
        <v>4722235</v>
      </c>
      <c r="D206" s="9">
        <v>1324206</v>
      </c>
      <c r="E206" s="9">
        <v>465964</v>
      </c>
      <c r="F206" s="9">
        <v>79107</v>
      </c>
      <c r="G206" s="9">
        <v>19624</v>
      </c>
      <c r="H206" s="9">
        <v>460099</v>
      </c>
    </row>
    <row r="207" spans="1:8" x14ac:dyDescent="0.2">
      <c r="A207" s="10" t="s">
        <v>90</v>
      </c>
      <c r="B207" s="9">
        <v>13344547</v>
      </c>
      <c r="C207" s="9">
        <v>8933776</v>
      </c>
      <c r="D207" s="9">
        <v>2501995</v>
      </c>
      <c r="E207" s="9">
        <v>909943</v>
      </c>
      <c r="F207" s="9">
        <v>154491</v>
      </c>
      <c r="G207" s="9">
        <v>36110</v>
      </c>
      <c r="H207" s="9">
        <v>808232</v>
      </c>
    </row>
    <row r="208" spans="1:8" x14ac:dyDescent="0.2">
      <c r="A208" s="10" t="s">
        <v>91</v>
      </c>
      <c r="B208" s="9">
        <v>6151762</v>
      </c>
      <c r="C208" s="9">
        <v>4212704</v>
      </c>
      <c r="D208" s="9">
        <v>1112008</v>
      </c>
      <c r="E208" s="9">
        <v>432302</v>
      </c>
      <c r="F208" s="9">
        <v>68942</v>
      </c>
      <c r="G208" s="9">
        <v>16357</v>
      </c>
      <c r="H208" s="9">
        <v>309449</v>
      </c>
    </row>
    <row r="209" spans="1:21" x14ac:dyDescent="0.2">
      <c r="A209" s="8" t="s">
        <v>92</v>
      </c>
      <c r="B209" s="9">
        <v>82644635</v>
      </c>
      <c r="C209" s="9">
        <v>59577518</v>
      </c>
      <c r="D209" s="9">
        <v>13570302</v>
      </c>
      <c r="E209" s="9">
        <v>6670037</v>
      </c>
      <c r="F209" s="9">
        <v>767876</v>
      </c>
      <c r="G209" s="9">
        <v>191820</v>
      </c>
      <c r="H209" s="9">
        <v>1867082</v>
      </c>
    </row>
    <row r="210" spans="1:21" x14ac:dyDescent="0.2">
      <c r="A210" s="10" t="s">
        <v>93</v>
      </c>
      <c r="B210" s="9">
        <v>11423027</v>
      </c>
      <c r="C210" s="9">
        <v>7835900</v>
      </c>
      <c r="D210" s="9">
        <v>2105231</v>
      </c>
      <c r="E210" s="9">
        <v>851039</v>
      </c>
      <c r="F210" s="9">
        <v>125229</v>
      </c>
      <c r="G210" s="9">
        <v>29059</v>
      </c>
      <c r="H210" s="9">
        <v>476569</v>
      </c>
    </row>
    <row r="211" spans="1:21" x14ac:dyDescent="0.2">
      <c r="A211" s="10" t="s">
        <v>94</v>
      </c>
      <c r="B211" s="9">
        <v>34705595</v>
      </c>
      <c r="C211" s="9">
        <v>24055439</v>
      </c>
      <c r="D211" s="9">
        <v>6065233</v>
      </c>
      <c r="E211" s="9">
        <v>3266898</v>
      </c>
      <c r="F211" s="9">
        <v>337050</v>
      </c>
      <c r="G211" s="9">
        <v>94099</v>
      </c>
      <c r="H211" s="9">
        <v>886876</v>
      </c>
    </row>
    <row r="212" spans="1:21" x14ac:dyDescent="0.2">
      <c r="A212" s="10" t="s">
        <v>95</v>
      </c>
      <c r="B212" s="9">
        <v>36516013</v>
      </c>
      <c r="C212" s="9">
        <v>27686179</v>
      </c>
      <c r="D212" s="9">
        <v>5399838</v>
      </c>
      <c r="E212" s="9">
        <v>2552100</v>
      </c>
      <c r="F212" s="9">
        <v>305597</v>
      </c>
      <c r="G212" s="9">
        <v>68662</v>
      </c>
      <c r="H212" s="9">
        <v>503637</v>
      </c>
    </row>
    <row r="213" spans="1:21" x14ac:dyDescent="0.2">
      <c r="A213" s="8" t="s">
        <v>96</v>
      </c>
      <c r="B213" s="9">
        <v>27368820</v>
      </c>
      <c r="C213" s="9">
        <v>22550516</v>
      </c>
      <c r="D213" s="9">
        <v>2964565</v>
      </c>
      <c r="E213" s="9">
        <v>1418824</v>
      </c>
      <c r="F213" s="9">
        <v>166121</v>
      </c>
      <c r="G213" s="9">
        <v>32222</v>
      </c>
      <c r="H213" s="9">
        <v>236572</v>
      </c>
    </row>
    <row r="214" spans="1:21" x14ac:dyDescent="0.2">
      <c r="A214" s="8" t="s">
        <v>87</v>
      </c>
      <c r="B214" s="9">
        <v>3904697</v>
      </c>
      <c r="C214" s="9">
        <v>3319314</v>
      </c>
      <c r="D214" s="9">
        <v>355647</v>
      </c>
      <c r="E214" s="9">
        <v>181991</v>
      </c>
      <c r="F214" s="9">
        <v>16890</v>
      </c>
      <c r="G214" s="9">
        <v>3413</v>
      </c>
      <c r="H214" s="9">
        <v>27442</v>
      </c>
    </row>
    <row r="215" spans="1:21" x14ac:dyDescent="0.2">
      <c r="A215" s="8"/>
      <c r="B215" s="9"/>
      <c r="C215" s="9"/>
      <c r="D215" s="9"/>
      <c r="E215" s="9"/>
      <c r="F215" s="9"/>
      <c r="G215" s="9"/>
      <c r="H215" s="9"/>
    </row>
    <row r="216" spans="1:21" x14ac:dyDescent="0.2">
      <c r="A216" s="8" t="s">
        <v>97</v>
      </c>
      <c r="B216" s="9">
        <v>113093286</v>
      </c>
      <c r="C216" s="9">
        <v>84242647</v>
      </c>
      <c r="D216" s="9">
        <v>17093031</v>
      </c>
      <c r="E216" s="9">
        <v>8304961</v>
      </c>
      <c r="F216" s="9">
        <v>968104</v>
      </c>
      <c r="G216" s="9">
        <v>232095</v>
      </c>
      <c r="H216" s="9">
        <v>2252448</v>
      </c>
    </row>
    <row r="217" spans="1:21" x14ac:dyDescent="0.2">
      <c r="A217" s="8" t="s">
        <v>98</v>
      </c>
      <c r="B217" s="9">
        <v>110013455</v>
      </c>
      <c r="C217" s="9">
        <v>82128034</v>
      </c>
      <c r="D217" s="9">
        <v>16534867</v>
      </c>
      <c r="E217" s="9">
        <v>8088861</v>
      </c>
      <c r="F217" s="9">
        <v>933997</v>
      </c>
      <c r="G217" s="9">
        <v>224042</v>
      </c>
      <c r="H217" s="9">
        <v>2103654</v>
      </c>
    </row>
    <row r="218" spans="1:21" x14ac:dyDescent="0.2">
      <c r="A218" s="8" t="s">
        <v>99</v>
      </c>
      <c r="B218" s="9">
        <v>50751960</v>
      </c>
      <c r="C218" s="9">
        <v>35063576</v>
      </c>
      <c r="D218" s="9">
        <v>9005247</v>
      </c>
      <c r="E218" s="9">
        <v>4442907</v>
      </c>
      <c r="F218" s="9">
        <v>513664</v>
      </c>
      <c r="G218" s="9">
        <v>135256</v>
      </c>
      <c r="H218" s="9">
        <v>1591310</v>
      </c>
      <c r="J218" s="7"/>
      <c r="K218" s="7"/>
      <c r="L218" s="7"/>
      <c r="M218" s="7"/>
      <c r="N218" s="7"/>
      <c r="O218" s="7"/>
      <c r="P218" s="7"/>
      <c r="Q218" s="7"/>
      <c r="R218" s="7"/>
      <c r="S218" s="7"/>
      <c r="T218" s="7"/>
      <c r="U218" s="7"/>
    </row>
    <row r="219" spans="1:21" x14ac:dyDescent="0.2">
      <c r="A219" s="8"/>
      <c r="B219" s="9"/>
      <c r="C219" s="9"/>
      <c r="D219" s="9"/>
      <c r="E219" s="9"/>
      <c r="F219" s="9"/>
      <c r="G219" s="9"/>
      <c r="H219" s="9"/>
    </row>
    <row r="220" spans="1:21" x14ac:dyDescent="0.2">
      <c r="A220" s="11" t="s">
        <v>100</v>
      </c>
      <c r="B220" s="12">
        <v>42.2</v>
      </c>
      <c r="C220" s="12">
        <v>45.2</v>
      </c>
      <c r="D220" s="12">
        <v>36.5</v>
      </c>
      <c r="E220" s="12">
        <v>38.799999999999997</v>
      </c>
      <c r="F220" s="12">
        <v>35.299999999999997</v>
      </c>
      <c r="G220" s="12">
        <v>34.4</v>
      </c>
      <c r="H220" s="12">
        <v>21.7</v>
      </c>
    </row>
    <row r="221" spans="1:21" s="7" customFormat="1" ht="33.950000000000003" customHeight="1" x14ac:dyDescent="0.2">
      <c r="A221" s="16" t="s">
        <v>102</v>
      </c>
      <c r="B221" s="6">
        <v>60572237</v>
      </c>
      <c r="C221" s="6">
        <v>53212368</v>
      </c>
      <c r="D221" s="6">
        <v>2927598</v>
      </c>
      <c r="E221" s="6">
        <v>598983</v>
      </c>
      <c r="F221" s="6">
        <v>1753184</v>
      </c>
      <c r="G221" s="6">
        <v>211029</v>
      </c>
      <c r="H221" s="6">
        <v>1869075</v>
      </c>
      <c r="J221" s="1"/>
      <c r="K221" s="1"/>
      <c r="L221" s="1"/>
      <c r="M221" s="1"/>
      <c r="N221" s="1"/>
      <c r="O221" s="1"/>
      <c r="P221" s="1"/>
      <c r="Q221" s="1"/>
      <c r="R221" s="1"/>
      <c r="S221" s="1"/>
      <c r="T221" s="1"/>
      <c r="U221" s="1"/>
    </row>
    <row r="222" spans="1:21" x14ac:dyDescent="0.2">
      <c r="A222" s="8" t="s">
        <v>25</v>
      </c>
      <c r="B222" s="9">
        <v>5094211</v>
      </c>
      <c r="C222" s="9">
        <v>4357839</v>
      </c>
      <c r="D222" s="9">
        <v>273769</v>
      </c>
      <c r="E222" s="9">
        <v>55794</v>
      </c>
      <c r="F222" s="9">
        <v>152332</v>
      </c>
      <c r="G222" s="9">
        <v>18139</v>
      </c>
      <c r="H222" s="9">
        <v>236338</v>
      </c>
    </row>
    <row r="223" spans="1:21" x14ac:dyDescent="0.2">
      <c r="A223" s="8" t="s">
        <v>38</v>
      </c>
      <c r="B223" s="9">
        <v>5243825</v>
      </c>
      <c r="C223" s="9">
        <v>4506602</v>
      </c>
      <c r="D223" s="9">
        <v>276151</v>
      </c>
      <c r="E223" s="9">
        <v>53235</v>
      </c>
      <c r="F223" s="9">
        <v>151682</v>
      </c>
      <c r="G223" s="9">
        <v>17553</v>
      </c>
      <c r="H223" s="9">
        <v>238602</v>
      </c>
    </row>
    <row r="224" spans="1:21" x14ac:dyDescent="0.2">
      <c r="A224" s="8" t="s">
        <v>39</v>
      </c>
      <c r="B224" s="9">
        <v>5323761</v>
      </c>
      <c r="C224" s="9">
        <v>4581514</v>
      </c>
      <c r="D224" s="9">
        <v>282789</v>
      </c>
      <c r="E224" s="9">
        <v>57330</v>
      </c>
      <c r="F224" s="9">
        <v>157426</v>
      </c>
      <c r="G224" s="9">
        <v>20043</v>
      </c>
      <c r="H224" s="9">
        <v>224659</v>
      </c>
    </row>
    <row r="225" spans="1:8" x14ac:dyDescent="0.2">
      <c r="A225" s="8" t="s">
        <v>40</v>
      </c>
      <c r="B225" s="9">
        <v>5040048</v>
      </c>
      <c r="C225" s="9">
        <v>4385524</v>
      </c>
      <c r="D225" s="9">
        <v>252768</v>
      </c>
      <c r="E225" s="9">
        <v>51112</v>
      </c>
      <c r="F225" s="9">
        <v>147326</v>
      </c>
      <c r="G225" s="9">
        <v>17505</v>
      </c>
      <c r="H225" s="9">
        <v>185813</v>
      </c>
    </row>
    <row r="226" spans="1:8" x14ac:dyDescent="0.2">
      <c r="A226" s="8" t="s">
        <v>41</v>
      </c>
      <c r="B226" s="9">
        <v>4844542</v>
      </c>
      <c r="C226" s="9">
        <v>4234266</v>
      </c>
      <c r="D226" s="9">
        <v>238644</v>
      </c>
      <c r="E226" s="9">
        <v>48489</v>
      </c>
      <c r="F226" s="9">
        <v>141504</v>
      </c>
      <c r="G226" s="9">
        <v>16717</v>
      </c>
      <c r="H226" s="9">
        <v>164922</v>
      </c>
    </row>
    <row r="227" spans="1:8" x14ac:dyDescent="0.2">
      <c r="A227" s="8" t="s">
        <v>42</v>
      </c>
      <c r="B227" s="9">
        <v>4939078</v>
      </c>
      <c r="C227" s="9">
        <v>4319596</v>
      </c>
      <c r="D227" s="9">
        <v>253330</v>
      </c>
      <c r="E227" s="9">
        <v>50465</v>
      </c>
      <c r="F227" s="9">
        <v>146384</v>
      </c>
      <c r="G227" s="9">
        <v>18612</v>
      </c>
      <c r="H227" s="9">
        <v>150691</v>
      </c>
    </row>
    <row r="228" spans="1:8" x14ac:dyDescent="0.2">
      <c r="A228" s="8" t="s">
        <v>43</v>
      </c>
      <c r="B228" s="9">
        <v>4586185</v>
      </c>
      <c r="C228" s="9">
        <v>4017057</v>
      </c>
      <c r="D228" s="9">
        <v>235339</v>
      </c>
      <c r="E228" s="9">
        <v>47459</v>
      </c>
      <c r="F228" s="9">
        <v>139974</v>
      </c>
      <c r="G228" s="9">
        <v>18909</v>
      </c>
      <c r="H228" s="9">
        <v>127447</v>
      </c>
    </row>
    <row r="229" spans="1:8" x14ac:dyDescent="0.2">
      <c r="A229" s="8" t="s">
        <v>44</v>
      </c>
      <c r="B229" s="9">
        <v>4509927</v>
      </c>
      <c r="C229" s="9">
        <v>3969237</v>
      </c>
      <c r="D229" s="9">
        <v>219956</v>
      </c>
      <c r="E229" s="9">
        <v>45133</v>
      </c>
      <c r="F229" s="9">
        <v>138334</v>
      </c>
      <c r="G229" s="9">
        <v>18658</v>
      </c>
      <c r="H229" s="9">
        <v>118609</v>
      </c>
    </row>
    <row r="230" spans="1:8" x14ac:dyDescent="0.2">
      <c r="A230" s="8" t="s">
        <v>45</v>
      </c>
      <c r="B230" s="9">
        <v>4146558</v>
      </c>
      <c r="C230" s="9">
        <v>3672303</v>
      </c>
      <c r="D230" s="9">
        <v>192276</v>
      </c>
      <c r="E230" s="9">
        <v>41009</v>
      </c>
      <c r="F230" s="9">
        <v>123602</v>
      </c>
      <c r="G230" s="9">
        <v>15564</v>
      </c>
      <c r="H230" s="9">
        <v>101804</v>
      </c>
    </row>
    <row r="231" spans="1:8" x14ac:dyDescent="0.2">
      <c r="A231" s="8" t="s">
        <v>46</v>
      </c>
      <c r="B231" s="9">
        <v>3815729</v>
      </c>
      <c r="C231" s="9">
        <v>3412395</v>
      </c>
      <c r="D231" s="9">
        <v>162012</v>
      </c>
      <c r="E231" s="9">
        <v>36156</v>
      </c>
      <c r="F231" s="9">
        <v>112556</v>
      </c>
      <c r="G231" s="9">
        <v>12766</v>
      </c>
      <c r="H231" s="9">
        <v>79844</v>
      </c>
    </row>
    <row r="232" spans="1:8" x14ac:dyDescent="0.2">
      <c r="A232" s="8" t="s">
        <v>47</v>
      </c>
      <c r="B232" s="9">
        <v>3312479</v>
      </c>
      <c r="C232" s="9">
        <v>2969029</v>
      </c>
      <c r="D232" s="9">
        <v>140820</v>
      </c>
      <c r="E232" s="9">
        <v>30323</v>
      </c>
      <c r="F232" s="9">
        <v>95527</v>
      </c>
      <c r="G232" s="9">
        <v>10990</v>
      </c>
      <c r="H232" s="9">
        <v>65790</v>
      </c>
    </row>
    <row r="233" spans="1:8" x14ac:dyDescent="0.2">
      <c r="A233" s="8" t="s">
        <v>48</v>
      </c>
      <c r="B233" s="9">
        <v>2848574</v>
      </c>
      <c r="C233" s="9">
        <v>2554547</v>
      </c>
      <c r="D233" s="9">
        <v>121052</v>
      </c>
      <c r="E233" s="9">
        <v>25866</v>
      </c>
      <c r="F233" s="9">
        <v>82051</v>
      </c>
      <c r="G233" s="9">
        <v>8763</v>
      </c>
      <c r="H233" s="9">
        <v>56295</v>
      </c>
    </row>
    <row r="234" spans="1:8" x14ac:dyDescent="0.2">
      <c r="A234" s="8" t="s">
        <v>49</v>
      </c>
      <c r="B234" s="9">
        <v>2228354</v>
      </c>
      <c r="C234" s="9">
        <v>2001145</v>
      </c>
      <c r="D234" s="9">
        <v>95300</v>
      </c>
      <c r="E234" s="9">
        <v>20016</v>
      </c>
      <c r="F234" s="9">
        <v>62229</v>
      </c>
      <c r="G234" s="9">
        <v>6336</v>
      </c>
      <c r="H234" s="9">
        <v>43328</v>
      </c>
    </row>
    <row r="235" spans="1:8" x14ac:dyDescent="0.2">
      <c r="A235" s="8" t="s">
        <v>50</v>
      </c>
      <c r="B235" s="9">
        <v>1640334</v>
      </c>
      <c r="C235" s="9">
        <v>1483078</v>
      </c>
      <c r="D235" s="9">
        <v>68473</v>
      </c>
      <c r="E235" s="9">
        <v>14032</v>
      </c>
      <c r="F235" s="9">
        <v>41272</v>
      </c>
      <c r="G235" s="9">
        <v>4147</v>
      </c>
      <c r="H235" s="9">
        <v>29332</v>
      </c>
    </row>
    <row r="236" spans="1:8" x14ac:dyDescent="0.2">
      <c r="A236" s="8" t="s">
        <v>51</v>
      </c>
      <c r="B236" s="9">
        <v>1181785</v>
      </c>
      <c r="C236" s="9">
        <v>1075524</v>
      </c>
      <c r="D236" s="9">
        <v>47139</v>
      </c>
      <c r="E236" s="9">
        <v>9553</v>
      </c>
      <c r="F236" s="9">
        <v>27082</v>
      </c>
      <c r="G236" s="9">
        <v>2777</v>
      </c>
      <c r="H236" s="9">
        <v>19710</v>
      </c>
    </row>
    <row r="237" spans="1:8" x14ac:dyDescent="0.2">
      <c r="A237" s="8" t="s">
        <v>52</v>
      </c>
      <c r="B237" s="9">
        <v>780314</v>
      </c>
      <c r="C237" s="9">
        <v>714768</v>
      </c>
      <c r="D237" s="9">
        <v>30122</v>
      </c>
      <c r="E237" s="9">
        <v>5927</v>
      </c>
      <c r="F237" s="9">
        <v>15883</v>
      </c>
      <c r="G237" s="9">
        <v>1617</v>
      </c>
      <c r="H237" s="9">
        <v>11997</v>
      </c>
    </row>
    <row r="238" spans="1:8" x14ac:dyDescent="0.2">
      <c r="A238" s="8" t="s">
        <v>53</v>
      </c>
      <c r="B238" s="9">
        <v>527437</v>
      </c>
      <c r="C238" s="9">
        <v>485523</v>
      </c>
      <c r="D238" s="9">
        <v>20078</v>
      </c>
      <c r="E238" s="9">
        <v>3790</v>
      </c>
      <c r="F238" s="9">
        <v>9555</v>
      </c>
      <c r="G238" s="9">
        <v>1089</v>
      </c>
      <c r="H238" s="9">
        <v>7402</v>
      </c>
    </row>
    <row r="239" spans="1:8" x14ac:dyDescent="0.2">
      <c r="A239" s="8" t="s">
        <v>54</v>
      </c>
      <c r="B239" s="9">
        <v>509096</v>
      </c>
      <c r="C239" s="9">
        <v>472421</v>
      </c>
      <c r="D239" s="9">
        <v>17580</v>
      </c>
      <c r="E239" s="9">
        <v>3294</v>
      </c>
      <c r="F239" s="9">
        <v>8465</v>
      </c>
      <c r="G239" s="9">
        <v>844</v>
      </c>
      <c r="H239" s="9">
        <v>6492</v>
      </c>
    </row>
    <row r="240" spans="1:8" x14ac:dyDescent="0.2">
      <c r="A240" s="8"/>
      <c r="B240" s="9"/>
      <c r="C240" s="9"/>
      <c r="D240" s="9"/>
      <c r="E240" s="9"/>
      <c r="F240" s="9"/>
      <c r="G240" s="9"/>
      <c r="H240" s="9"/>
    </row>
    <row r="241" spans="1:21" x14ac:dyDescent="0.2">
      <c r="A241" s="8" t="s">
        <v>55</v>
      </c>
      <c r="B241" s="9">
        <v>18687565</v>
      </c>
      <c r="C241" s="9">
        <v>16075399</v>
      </c>
      <c r="D241" s="9">
        <v>984860</v>
      </c>
      <c r="E241" s="9">
        <v>197538</v>
      </c>
      <c r="F241" s="9">
        <v>550310</v>
      </c>
      <c r="G241" s="9">
        <v>66365</v>
      </c>
      <c r="H241" s="9">
        <v>813093</v>
      </c>
    </row>
    <row r="242" spans="1:21" x14ac:dyDescent="0.2">
      <c r="A242" s="10" t="s">
        <v>56</v>
      </c>
      <c r="B242" s="9">
        <v>5094211</v>
      </c>
      <c r="C242" s="9">
        <v>4357839</v>
      </c>
      <c r="D242" s="9">
        <v>273769</v>
      </c>
      <c r="E242" s="9">
        <v>55794</v>
      </c>
      <c r="F242" s="9">
        <v>152332</v>
      </c>
      <c r="G242" s="9">
        <v>18139</v>
      </c>
      <c r="H242" s="9">
        <v>236338</v>
      </c>
    </row>
    <row r="243" spans="1:21" x14ac:dyDescent="0.2">
      <c r="A243" s="10" t="s">
        <v>57</v>
      </c>
      <c r="B243" s="9">
        <v>9524887</v>
      </c>
      <c r="C243" s="9">
        <v>8186120</v>
      </c>
      <c r="D243" s="9">
        <v>505301</v>
      </c>
      <c r="E243" s="9">
        <v>99706</v>
      </c>
      <c r="F243" s="9">
        <v>277964</v>
      </c>
      <c r="G243" s="9">
        <v>33785</v>
      </c>
      <c r="H243" s="9">
        <v>422011</v>
      </c>
    </row>
    <row r="244" spans="1:21" x14ac:dyDescent="0.2">
      <c r="A244" s="10" t="s">
        <v>58</v>
      </c>
      <c r="B244" s="9">
        <v>4068467</v>
      </c>
      <c r="C244" s="9">
        <v>3531440</v>
      </c>
      <c r="D244" s="9">
        <v>205790</v>
      </c>
      <c r="E244" s="9">
        <v>42038</v>
      </c>
      <c r="F244" s="9">
        <v>120014</v>
      </c>
      <c r="G244" s="9">
        <v>14441</v>
      </c>
      <c r="H244" s="9">
        <v>154744</v>
      </c>
    </row>
    <row r="245" spans="1:21" x14ac:dyDescent="0.2">
      <c r="A245" s="8" t="s">
        <v>59</v>
      </c>
      <c r="B245" s="9">
        <v>37245706</v>
      </c>
      <c r="C245" s="9">
        <v>32905655</v>
      </c>
      <c r="D245" s="9">
        <v>1759346</v>
      </c>
      <c r="E245" s="9">
        <v>364849</v>
      </c>
      <c r="F245" s="9">
        <v>1100617</v>
      </c>
      <c r="G245" s="9">
        <v>134190</v>
      </c>
      <c r="H245" s="9">
        <v>981049</v>
      </c>
    </row>
    <row r="246" spans="1:21" x14ac:dyDescent="0.2">
      <c r="A246" s="10" t="s">
        <v>60</v>
      </c>
      <c r="B246" s="9">
        <v>6858822</v>
      </c>
      <c r="C246" s="9">
        <v>5990346</v>
      </c>
      <c r="D246" s="9">
        <v>339261</v>
      </c>
      <c r="E246" s="9">
        <v>68422</v>
      </c>
      <c r="F246" s="9">
        <v>199960</v>
      </c>
      <c r="G246" s="9">
        <v>23592</v>
      </c>
      <c r="H246" s="9">
        <v>237241</v>
      </c>
    </row>
    <row r="247" spans="1:21" x14ac:dyDescent="0.2">
      <c r="A247" s="10" t="s">
        <v>61</v>
      </c>
      <c r="B247" s="9">
        <v>18181748</v>
      </c>
      <c r="C247" s="9">
        <v>15978193</v>
      </c>
      <c r="D247" s="9">
        <v>900901</v>
      </c>
      <c r="E247" s="9">
        <v>184066</v>
      </c>
      <c r="F247" s="9">
        <v>548294</v>
      </c>
      <c r="G247" s="9">
        <v>71743</v>
      </c>
      <c r="H247" s="9">
        <v>498551</v>
      </c>
    </row>
    <row r="248" spans="1:21" x14ac:dyDescent="0.2">
      <c r="A248" s="10" t="s">
        <v>62</v>
      </c>
      <c r="B248" s="9">
        <v>12205136</v>
      </c>
      <c r="C248" s="9">
        <v>10937116</v>
      </c>
      <c r="D248" s="9">
        <v>519184</v>
      </c>
      <c r="E248" s="9">
        <v>112361</v>
      </c>
      <c r="F248" s="9">
        <v>352363</v>
      </c>
      <c r="G248" s="9">
        <v>38855</v>
      </c>
      <c r="H248" s="9">
        <v>245257</v>
      </c>
    </row>
    <row r="249" spans="1:21" x14ac:dyDescent="0.2">
      <c r="A249" s="8" t="s">
        <v>63</v>
      </c>
      <c r="B249" s="9">
        <v>4638966</v>
      </c>
      <c r="C249" s="9">
        <v>4231314</v>
      </c>
      <c r="D249" s="9">
        <v>183392</v>
      </c>
      <c r="E249" s="9">
        <v>36596</v>
      </c>
      <c r="F249" s="9">
        <v>102257</v>
      </c>
      <c r="G249" s="9">
        <v>10474</v>
      </c>
      <c r="H249" s="9">
        <v>74933</v>
      </c>
    </row>
    <row r="250" spans="1:21" x14ac:dyDescent="0.2">
      <c r="A250" s="8" t="s">
        <v>54</v>
      </c>
      <c r="B250" s="9">
        <v>509096</v>
      </c>
      <c r="C250" s="9">
        <v>472421</v>
      </c>
      <c r="D250" s="9">
        <v>17580</v>
      </c>
      <c r="E250" s="9">
        <v>3294</v>
      </c>
      <c r="F250" s="9">
        <v>8465</v>
      </c>
      <c r="G250" s="9">
        <v>844</v>
      </c>
      <c r="H250" s="9">
        <v>6492</v>
      </c>
    </row>
    <row r="251" spans="1:21" x14ac:dyDescent="0.2">
      <c r="A251" s="8"/>
      <c r="B251" s="9"/>
      <c r="C251" s="9"/>
      <c r="D251" s="9"/>
      <c r="E251" s="9"/>
      <c r="F251" s="9"/>
      <c r="G251" s="9"/>
      <c r="H251" s="9"/>
    </row>
    <row r="252" spans="1:21" x14ac:dyDescent="0.2">
      <c r="A252" s="8" t="s">
        <v>64</v>
      </c>
      <c r="B252" s="9">
        <v>43888085</v>
      </c>
      <c r="C252" s="9">
        <v>38879395</v>
      </c>
      <c r="D252" s="9">
        <v>2043267</v>
      </c>
      <c r="E252" s="9">
        <v>422005</v>
      </c>
      <c r="F252" s="9">
        <v>1261718</v>
      </c>
      <c r="G252" s="9">
        <v>151690</v>
      </c>
      <c r="H252" s="9">
        <v>1130010</v>
      </c>
    </row>
    <row r="253" spans="1:21" x14ac:dyDescent="0.2">
      <c r="A253" s="8" t="s">
        <v>65</v>
      </c>
      <c r="B253" s="9">
        <v>41884672</v>
      </c>
      <c r="C253" s="9">
        <v>37136969</v>
      </c>
      <c r="D253" s="9">
        <v>1942738</v>
      </c>
      <c r="E253" s="9">
        <v>401445</v>
      </c>
      <c r="F253" s="9">
        <v>1202874</v>
      </c>
      <c r="G253" s="9">
        <v>144664</v>
      </c>
      <c r="H253" s="9">
        <v>1055982</v>
      </c>
    </row>
    <row r="254" spans="1:21" x14ac:dyDescent="0.2">
      <c r="A254" s="8" t="s">
        <v>66</v>
      </c>
      <c r="B254" s="9">
        <v>28066338</v>
      </c>
      <c r="C254" s="9">
        <v>24597983</v>
      </c>
      <c r="D254" s="9">
        <v>1392313</v>
      </c>
      <c r="E254" s="9">
        <v>283667</v>
      </c>
      <c r="F254" s="9">
        <v>837124</v>
      </c>
      <c r="G254" s="9">
        <v>105965</v>
      </c>
      <c r="H254" s="9">
        <v>849286</v>
      </c>
      <c r="J254" s="15"/>
      <c r="K254" s="15"/>
      <c r="L254" s="15"/>
      <c r="M254" s="15"/>
      <c r="N254" s="15"/>
      <c r="O254" s="15"/>
      <c r="P254" s="15"/>
      <c r="Q254" s="15"/>
      <c r="R254" s="15"/>
      <c r="S254" s="15"/>
      <c r="T254" s="15"/>
      <c r="U254" s="15"/>
    </row>
    <row r="255" spans="1:21" x14ac:dyDescent="0.2">
      <c r="A255" s="8"/>
      <c r="B255" s="9"/>
      <c r="C255" s="9"/>
      <c r="D255" s="9"/>
      <c r="E255" s="9"/>
      <c r="F255" s="9"/>
      <c r="G255" s="9"/>
      <c r="H255" s="9"/>
    </row>
    <row r="256" spans="1:21" x14ac:dyDescent="0.2">
      <c r="A256" s="11" t="s">
        <v>67</v>
      </c>
      <c r="B256" s="12">
        <v>29.8</v>
      </c>
      <c r="C256" s="12">
        <v>30.3</v>
      </c>
      <c r="D256" s="12">
        <v>27.8</v>
      </c>
      <c r="E256" s="12">
        <v>28.4</v>
      </c>
      <c r="F256" s="12">
        <v>29.3</v>
      </c>
      <c r="G256" s="12">
        <v>29.2</v>
      </c>
      <c r="H256" s="12">
        <v>21.4</v>
      </c>
    </row>
    <row r="257" spans="1:21" s="15" customFormat="1" x14ac:dyDescent="0.2">
      <c r="A257" s="13" t="s">
        <v>70</v>
      </c>
      <c r="B257" s="14">
        <v>30571037</v>
      </c>
      <c r="C257" s="14">
        <v>26879242</v>
      </c>
      <c r="D257" s="14">
        <v>1438928</v>
      </c>
      <c r="E257" s="14">
        <v>298796</v>
      </c>
      <c r="F257" s="14">
        <v>910435</v>
      </c>
      <c r="G257" s="14">
        <v>109183</v>
      </c>
      <c r="H257" s="14">
        <v>934453</v>
      </c>
      <c r="J257" s="1"/>
      <c r="K257" s="1"/>
      <c r="L257" s="1"/>
      <c r="M257" s="1"/>
      <c r="N257" s="1"/>
      <c r="O257" s="1"/>
      <c r="P257" s="1"/>
      <c r="Q257" s="1"/>
      <c r="R257" s="1"/>
      <c r="S257" s="1"/>
      <c r="T257" s="1"/>
      <c r="U257" s="1"/>
    </row>
    <row r="258" spans="1:21" x14ac:dyDescent="0.2">
      <c r="A258" s="8" t="s">
        <v>56</v>
      </c>
      <c r="B258" s="9">
        <v>2597970</v>
      </c>
      <c r="C258" s="9">
        <v>2223407</v>
      </c>
      <c r="D258" s="9">
        <v>139174</v>
      </c>
      <c r="E258" s="9">
        <v>28570</v>
      </c>
      <c r="F258" s="9">
        <v>77315</v>
      </c>
      <c r="G258" s="9">
        <v>9210</v>
      </c>
      <c r="H258" s="9">
        <v>120294</v>
      </c>
    </row>
    <row r="259" spans="1:21" x14ac:dyDescent="0.2">
      <c r="A259" s="8" t="s">
        <v>71</v>
      </c>
      <c r="B259" s="9">
        <v>2671297</v>
      </c>
      <c r="C259" s="9">
        <v>2296153</v>
      </c>
      <c r="D259" s="9">
        <v>140342</v>
      </c>
      <c r="E259" s="9">
        <v>27150</v>
      </c>
      <c r="F259" s="9">
        <v>77079</v>
      </c>
      <c r="G259" s="9">
        <v>8887</v>
      </c>
      <c r="H259" s="9">
        <v>121686</v>
      </c>
    </row>
    <row r="260" spans="1:21" x14ac:dyDescent="0.2">
      <c r="A260" s="8" t="s">
        <v>72</v>
      </c>
      <c r="B260" s="9">
        <v>2716120</v>
      </c>
      <c r="C260" s="9">
        <v>2337814</v>
      </c>
      <c r="D260" s="9">
        <v>143796</v>
      </c>
      <c r="E260" s="9">
        <v>29464</v>
      </c>
      <c r="F260" s="9">
        <v>80751</v>
      </c>
      <c r="G260" s="9">
        <v>10145</v>
      </c>
      <c r="H260" s="9">
        <v>114150</v>
      </c>
    </row>
    <row r="261" spans="1:21" x14ac:dyDescent="0.2">
      <c r="A261" s="8" t="s">
        <v>73</v>
      </c>
      <c r="B261" s="9">
        <v>2568290</v>
      </c>
      <c r="C261" s="9">
        <v>2234729</v>
      </c>
      <c r="D261" s="9">
        <v>129188</v>
      </c>
      <c r="E261" s="9">
        <v>26244</v>
      </c>
      <c r="F261" s="9">
        <v>74885</v>
      </c>
      <c r="G261" s="9">
        <v>8847</v>
      </c>
      <c r="H261" s="9">
        <v>94397</v>
      </c>
    </row>
    <row r="262" spans="1:21" x14ac:dyDescent="0.2">
      <c r="A262" s="8" t="s">
        <v>74</v>
      </c>
      <c r="B262" s="9">
        <v>2485514</v>
      </c>
      <c r="C262" s="9">
        <v>2172553</v>
      </c>
      <c r="D262" s="9">
        <v>122680</v>
      </c>
      <c r="E262" s="9">
        <v>24749</v>
      </c>
      <c r="F262" s="9">
        <v>72713</v>
      </c>
      <c r="G262" s="9">
        <v>8661</v>
      </c>
      <c r="H262" s="9">
        <v>84158</v>
      </c>
    </row>
    <row r="263" spans="1:21" x14ac:dyDescent="0.2">
      <c r="A263" s="8" t="s">
        <v>75</v>
      </c>
      <c r="B263" s="9">
        <v>2564663</v>
      </c>
      <c r="C263" s="9">
        <v>2245977</v>
      </c>
      <c r="D263" s="9">
        <v>129820</v>
      </c>
      <c r="E263" s="9">
        <v>25281</v>
      </c>
      <c r="F263" s="9">
        <v>77047</v>
      </c>
      <c r="G263" s="9">
        <v>9859</v>
      </c>
      <c r="H263" s="9">
        <v>76679</v>
      </c>
    </row>
    <row r="264" spans="1:21" x14ac:dyDescent="0.2">
      <c r="A264" s="8" t="s">
        <v>76</v>
      </c>
      <c r="B264" s="9">
        <v>2413535</v>
      </c>
      <c r="C264" s="9">
        <v>2120367</v>
      </c>
      <c r="D264" s="9">
        <v>117236</v>
      </c>
      <c r="E264" s="9">
        <v>23931</v>
      </c>
      <c r="F264" s="9">
        <v>76971</v>
      </c>
      <c r="G264" s="9">
        <v>10571</v>
      </c>
      <c r="H264" s="9">
        <v>64459</v>
      </c>
    </row>
    <row r="265" spans="1:21" x14ac:dyDescent="0.2">
      <c r="A265" s="8" t="s">
        <v>77</v>
      </c>
      <c r="B265" s="9">
        <v>2342227</v>
      </c>
      <c r="C265" s="9">
        <v>2068338</v>
      </c>
      <c r="D265" s="9">
        <v>106488</v>
      </c>
      <c r="E265" s="9">
        <v>22946</v>
      </c>
      <c r="F265" s="9">
        <v>75138</v>
      </c>
      <c r="G265" s="9">
        <v>10295</v>
      </c>
      <c r="H265" s="9">
        <v>59022</v>
      </c>
    </row>
    <row r="266" spans="1:21" x14ac:dyDescent="0.2">
      <c r="A266" s="8" t="s">
        <v>78</v>
      </c>
      <c r="B266" s="9">
        <v>2118713</v>
      </c>
      <c r="C266" s="9">
        <v>1882946</v>
      </c>
      <c r="D266" s="9">
        <v>90680</v>
      </c>
      <c r="E266" s="9">
        <v>20411</v>
      </c>
      <c r="F266" s="9">
        <v>66033</v>
      </c>
      <c r="G266" s="9">
        <v>8376</v>
      </c>
      <c r="H266" s="9">
        <v>50267</v>
      </c>
    </row>
    <row r="267" spans="1:21" x14ac:dyDescent="0.2">
      <c r="A267" s="8" t="s">
        <v>79</v>
      </c>
      <c r="B267" s="9">
        <v>1921239</v>
      </c>
      <c r="C267" s="9">
        <v>1723450</v>
      </c>
      <c r="D267" s="9">
        <v>75111</v>
      </c>
      <c r="E267" s="9">
        <v>17751</v>
      </c>
      <c r="F267" s="9">
        <v>59750</v>
      </c>
      <c r="G267" s="9">
        <v>6580</v>
      </c>
      <c r="H267" s="9">
        <v>38597</v>
      </c>
    </row>
    <row r="268" spans="1:21" x14ac:dyDescent="0.2">
      <c r="A268" s="8" t="s">
        <v>80</v>
      </c>
      <c r="B268" s="9">
        <v>1669663</v>
      </c>
      <c r="C268" s="9">
        <v>1500654</v>
      </c>
      <c r="D268" s="9">
        <v>66094</v>
      </c>
      <c r="E268" s="9">
        <v>14820</v>
      </c>
      <c r="F268" s="9">
        <v>50663</v>
      </c>
      <c r="G268" s="9">
        <v>5572</v>
      </c>
      <c r="H268" s="9">
        <v>31860</v>
      </c>
    </row>
    <row r="269" spans="1:21" x14ac:dyDescent="0.2">
      <c r="A269" s="8" t="s">
        <v>81</v>
      </c>
      <c r="B269" s="9">
        <v>1407360</v>
      </c>
      <c r="C269" s="9">
        <v>1265154</v>
      </c>
      <c r="D269" s="9">
        <v>56482</v>
      </c>
      <c r="E269" s="9">
        <v>12398</v>
      </c>
      <c r="F269" s="9">
        <v>42424</v>
      </c>
      <c r="G269" s="9">
        <v>4330</v>
      </c>
      <c r="H269" s="9">
        <v>26572</v>
      </c>
    </row>
    <row r="270" spans="1:21" x14ac:dyDescent="0.2">
      <c r="A270" s="8" t="s">
        <v>82</v>
      </c>
      <c r="B270" s="9">
        <v>1070633</v>
      </c>
      <c r="C270" s="9">
        <v>962245</v>
      </c>
      <c r="D270" s="9">
        <v>43828</v>
      </c>
      <c r="E270" s="9">
        <v>9489</v>
      </c>
      <c r="F270" s="9">
        <v>31773</v>
      </c>
      <c r="G270" s="9">
        <v>3120</v>
      </c>
      <c r="H270" s="9">
        <v>20178</v>
      </c>
    </row>
    <row r="271" spans="1:21" x14ac:dyDescent="0.2">
      <c r="A271" s="8" t="s">
        <v>83</v>
      </c>
      <c r="B271" s="9">
        <v>761174</v>
      </c>
      <c r="C271" s="9">
        <v>688244</v>
      </c>
      <c r="D271" s="9">
        <v>31035</v>
      </c>
      <c r="E271" s="9">
        <v>6295</v>
      </c>
      <c r="F271" s="9">
        <v>20365</v>
      </c>
      <c r="G271" s="9">
        <v>1966</v>
      </c>
      <c r="H271" s="9">
        <v>13269</v>
      </c>
    </row>
    <row r="272" spans="1:21" x14ac:dyDescent="0.2">
      <c r="A272" s="8" t="s">
        <v>84</v>
      </c>
      <c r="B272" s="9">
        <v>531272</v>
      </c>
      <c r="C272" s="9">
        <v>483526</v>
      </c>
      <c r="D272" s="9">
        <v>20365</v>
      </c>
      <c r="E272" s="9">
        <v>4198</v>
      </c>
      <c r="F272" s="9">
        <v>13139</v>
      </c>
      <c r="G272" s="9">
        <v>1329</v>
      </c>
      <c r="H272" s="9">
        <v>8715</v>
      </c>
    </row>
    <row r="273" spans="1:8" x14ac:dyDescent="0.2">
      <c r="A273" s="8" t="s">
        <v>85</v>
      </c>
      <c r="B273" s="9">
        <v>331516</v>
      </c>
      <c r="C273" s="9">
        <v>303585</v>
      </c>
      <c r="D273" s="9">
        <v>12654</v>
      </c>
      <c r="E273" s="9">
        <v>2471</v>
      </c>
      <c r="F273" s="9">
        <v>7175</v>
      </c>
      <c r="G273" s="9">
        <v>679</v>
      </c>
      <c r="H273" s="9">
        <v>4952</v>
      </c>
    </row>
    <row r="274" spans="1:8" x14ac:dyDescent="0.2">
      <c r="A274" s="8" t="s">
        <v>86</v>
      </c>
      <c r="B274" s="9">
        <v>214528</v>
      </c>
      <c r="C274" s="9">
        <v>197619</v>
      </c>
      <c r="D274" s="9">
        <v>8017</v>
      </c>
      <c r="E274" s="9">
        <v>1493</v>
      </c>
      <c r="F274" s="9">
        <v>4035</v>
      </c>
      <c r="G274" s="9">
        <v>430</v>
      </c>
      <c r="H274" s="9">
        <v>2934</v>
      </c>
    </row>
    <row r="275" spans="1:8" x14ac:dyDescent="0.2">
      <c r="A275" s="8" t="s">
        <v>87</v>
      </c>
      <c r="B275" s="9">
        <v>185323</v>
      </c>
      <c r="C275" s="9">
        <v>172481</v>
      </c>
      <c r="D275" s="9">
        <v>5938</v>
      </c>
      <c r="E275" s="9">
        <v>1135</v>
      </c>
      <c r="F275" s="9">
        <v>3179</v>
      </c>
      <c r="G275" s="9">
        <v>326</v>
      </c>
      <c r="H275" s="9">
        <v>2264</v>
      </c>
    </row>
    <row r="276" spans="1:8" x14ac:dyDescent="0.2">
      <c r="A276" s="8"/>
      <c r="B276" s="9"/>
      <c r="C276" s="9"/>
      <c r="D276" s="9"/>
      <c r="E276" s="9"/>
      <c r="F276" s="9"/>
      <c r="G276" s="9"/>
      <c r="H276" s="9"/>
    </row>
    <row r="277" spans="1:8" x14ac:dyDescent="0.2">
      <c r="A277" s="8" t="s">
        <v>88</v>
      </c>
      <c r="B277" s="9">
        <v>9524627</v>
      </c>
      <c r="C277" s="9">
        <v>8194872</v>
      </c>
      <c r="D277" s="9">
        <v>500971</v>
      </c>
      <c r="E277" s="9">
        <v>101143</v>
      </c>
      <c r="F277" s="9">
        <v>280270</v>
      </c>
      <c r="G277" s="9">
        <v>33662</v>
      </c>
      <c r="H277" s="9">
        <v>413709</v>
      </c>
    </row>
    <row r="278" spans="1:8" x14ac:dyDescent="0.2">
      <c r="A278" s="10" t="s">
        <v>89</v>
      </c>
      <c r="B278" s="9">
        <v>2597970</v>
      </c>
      <c r="C278" s="9">
        <v>2223407</v>
      </c>
      <c r="D278" s="9">
        <v>139174</v>
      </c>
      <c r="E278" s="9">
        <v>28570</v>
      </c>
      <c r="F278" s="9">
        <v>77315</v>
      </c>
      <c r="G278" s="9">
        <v>9210</v>
      </c>
      <c r="H278" s="9">
        <v>120294</v>
      </c>
    </row>
    <row r="279" spans="1:8" x14ac:dyDescent="0.2">
      <c r="A279" s="10" t="s">
        <v>90</v>
      </c>
      <c r="B279" s="9">
        <v>4855113</v>
      </c>
      <c r="C279" s="9">
        <v>4173418</v>
      </c>
      <c r="D279" s="9">
        <v>256881</v>
      </c>
      <c r="E279" s="9">
        <v>51019</v>
      </c>
      <c r="F279" s="9">
        <v>142017</v>
      </c>
      <c r="G279" s="9">
        <v>17053</v>
      </c>
      <c r="H279" s="9">
        <v>214725</v>
      </c>
    </row>
    <row r="280" spans="1:8" x14ac:dyDescent="0.2">
      <c r="A280" s="10" t="s">
        <v>91</v>
      </c>
      <c r="B280" s="9">
        <v>2071544</v>
      </c>
      <c r="C280" s="9">
        <v>1798047</v>
      </c>
      <c r="D280" s="9">
        <v>104916</v>
      </c>
      <c r="E280" s="9">
        <v>21554</v>
      </c>
      <c r="F280" s="9">
        <v>60938</v>
      </c>
      <c r="G280" s="9">
        <v>7399</v>
      </c>
      <c r="H280" s="9">
        <v>78690</v>
      </c>
    </row>
    <row r="281" spans="1:8" x14ac:dyDescent="0.2">
      <c r="A281" s="8" t="s">
        <v>92</v>
      </c>
      <c r="B281" s="9">
        <v>19022597</v>
      </c>
      <c r="C281" s="9">
        <v>16838915</v>
      </c>
      <c r="D281" s="9">
        <v>859948</v>
      </c>
      <c r="E281" s="9">
        <v>182061</v>
      </c>
      <c r="F281" s="9">
        <v>582272</v>
      </c>
      <c r="G281" s="9">
        <v>70791</v>
      </c>
      <c r="H281" s="9">
        <v>488610</v>
      </c>
    </row>
    <row r="282" spans="1:8" x14ac:dyDescent="0.2">
      <c r="A282" s="10" t="s">
        <v>93</v>
      </c>
      <c r="B282" s="9">
        <v>3514564</v>
      </c>
      <c r="C282" s="9">
        <v>3069784</v>
      </c>
      <c r="D282" s="9">
        <v>174209</v>
      </c>
      <c r="E282" s="9">
        <v>35034</v>
      </c>
      <c r="F282" s="9">
        <v>102473</v>
      </c>
      <c r="G282" s="9">
        <v>12088</v>
      </c>
      <c r="H282" s="9">
        <v>120976</v>
      </c>
    </row>
    <row r="283" spans="1:8" x14ac:dyDescent="0.2">
      <c r="A283" s="10" t="s">
        <v>94</v>
      </c>
      <c r="B283" s="9">
        <v>9439138</v>
      </c>
      <c r="C283" s="9">
        <v>8317628</v>
      </c>
      <c r="D283" s="9">
        <v>444224</v>
      </c>
      <c r="E283" s="9">
        <v>92569</v>
      </c>
      <c r="F283" s="9">
        <v>295189</v>
      </c>
      <c r="G283" s="9">
        <v>39101</v>
      </c>
      <c r="H283" s="9">
        <v>250427</v>
      </c>
    </row>
    <row r="284" spans="1:8" x14ac:dyDescent="0.2">
      <c r="A284" s="10" t="s">
        <v>95</v>
      </c>
      <c r="B284" s="9">
        <v>6068895</v>
      </c>
      <c r="C284" s="9">
        <v>5451503</v>
      </c>
      <c r="D284" s="9">
        <v>241515</v>
      </c>
      <c r="E284" s="9">
        <v>54458</v>
      </c>
      <c r="F284" s="9">
        <v>184610</v>
      </c>
      <c r="G284" s="9">
        <v>19602</v>
      </c>
      <c r="H284" s="9">
        <v>117207</v>
      </c>
    </row>
    <row r="285" spans="1:8" x14ac:dyDescent="0.2">
      <c r="A285" s="8" t="s">
        <v>96</v>
      </c>
      <c r="B285" s="9">
        <v>2023813</v>
      </c>
      <c r="C285" s="9">
        <v>1845455</v>
      </c>
      <c r="D285" s="9">
        <v>78009</v>
      </c>
      <c r="E285" s="9">
        <v>15592</v>
      </c>
      <c r="F285" s="9">
        <v>47893</v>
      </c>
      <c r="G285" s="9">
        <v>4730</v>
      </c>
      <c r="H285" s="9">
        <v>32134</v>
      </c>
    </row>
    <row r="286" spans="1:8" x14ac:dyDescent="0.2">
      <c r="A286" s="8" t="s">
        <v>87</v>
      </c>
      <c r="B286" s="9">
        <v>185323</v>
      </c>
      <c r="C286" s="9">
        <v>172481</v>
      </c>
      <c r="D286" s="9">
        <v>5938</v>
      </c>
      <c r="E286" s="9">
        <v>1135</v>
      </c>
      <c r="F286" s="9">
        <v>3179</v>
      </c>
      <c r="G286" s="9">
        <v>326</v>
      </c>
      <c r="H286" s="9">
        <v>2264</v>
      </c>
    </row>
    <row r="287" spans="1:8" x14ac:dyDescent="0.2">
      <c r="A287" s="8"/>
      <c r="B287" s="9"/>
      <c r="C287" s="9"/>
      <c r="D287" s="9"/>
      <c r="E287" s="9"/>
      <c r="F287" s="9"/>
      <c r="G287" s="9"/>
      <c r="H287" s="9"/>
    </row>
    <row r="288" spans="1:8" x14ac:dyDescent="0.2">
      <c r="A288" s="8" t="s">
        <v>97</v>
      </c>
      <c r="B288" s="9">
        <v>22065527</v>
      </c>
      <c r="C288" s="9">
        <v>19570539</v>
      </c>
      <c r="D288" s="9">
        <v>989350</v>
      </c>
      <c r="E288" s="9">
        <v>208140</v>
      </c>
      <c r="F288" s="9">
        <v>660181</v>
      </c>
      <c r="G288" s="9">
        <v>79106</v>
      </c>
      <c r="H288" s="9">
        <v>558211</v>
      </c>
    </row>
    <row r="289" spans="1:21" x14ac:dyDescent="0.2">
      <c r="A289" s="8" t="s">
        <v>98</v>
      </c>
      <c r="B289" s="9">
        <v>21046410</v>
      </c>
      <c r="C289" s="9">
        <v>18684370</v>
      </c>
      <c r="D289" s="9">
        <v>937957</v>
      </c>
      <c r="E289" s="9">
        <v>197653</v>
      </c>
      <c r="F289" s="9">
        <v>630165</v>
      </c>
      <c r="G289" s="9">
        <v>75521</v>
      </c>
      <c r="H289" s="9">
        <v>520744</v>
      </c>
    </row>
    <row r="290" spans="1:21" x14ac:dyDescent="0.2">
      <c r="A290" s="8" t="s">
        <v>99</v>
      </c>
      <c r="B290" s="9">
        <v>14492942</v>
      </c>
      <c r="C290" s="9">
        <v>12724910</v>
      </c>
      <c r="D290" s="9">
        <v>696092</v>
      </c>
      <c r="E290" s="9">
        <v>143562</v>
      </c>
      <c r="F290" s="9">
        <v>442787</v>
      </c>
      <c r="G290" s="9">
        <v>56609</v>
      </c>
      <c r="H290" s="9">
        <v>428982</v>
      </c>
      <c r="J290" s="15"/>
      <c r="K290" s="15"/>
      <c r="L290" s="15"/>
      <c r="M290" s="15"/>
      <c r="N290" s="15"/>
      <c r="O290" s="15"/>
      <c r="P290" s="15"/>
      <c r="Q290" s="15"/>
      <c r="R290" s="15"/>
      <c r="S290" s="15"/>
      <c r="T290" s="15"/>
      <c r="U290" s="15"/>
    </row>
    <row r="291" spans="1:21" x14ac:dyDescent="0.2">
      <c r="A291" s="8"/>
      <c r="B291" s="9"/>
      <c r="C291" s="9"/>
      <c r="D291" s="9"/>
      <c r="E291" s="9"/>
      <c r="F291" s="9"/>
      <c r="G291" s="9"/>
      <c r="H291" s="9"/>
    </row>
    <row r="292" spans="1:21" x14ac:dyDescent="0.2">
      <c r="A292" s="11" t="s">
        <v>100</v>
      </c>
      <c r="B292" s="12">
        <v>29.4</v>
      </c>
      <c r="C292" s="12">
        <v>29.8</v>
      </c>
      <c r="D292" s="12">
        <v>26.7</v>
      </c>
      <c r="E292" s="12">
        <v>27.7</v>
      </c>
      <c r="F292" s="12">
        <v>29.7</v>
      </c>
      <c r="G292" s="12">
        <v>29.5</v>
      </c>
      <c r="H292" s="12">
        <v>21</v>
      </c>
    </row>
    <row r="293" spans="1:21" s="15" customFormat="1" x14ac:dyDescent="0.2">
      <c r="A293" s="13" t="s">
        <v>101</v>
      </c>
      <c r="B293" s="14">
        <v>30001200</v>
      </c>
      <c r="C293" s="14">
        <v>26333126</v>
      </c>
      <c r="D293" s="14">
        <v>1488670</v>
      </c>
      <c r="E293" s="14">
        <v>300187</v>
      </c>
      <c r="F293" s="14">
        <v>842749</v>
      </c>
      <c r="G293" s="14">
        <v>101846</v>
      </c>
      <c r="H293" s="14">
        <v>934622</v>
      </c>
      <c r="J293" s="1"/>
      <c r="K293" s="1"/>
      <c r="L293" s="1"/>
      <c r="M293" s="1"/>
      <c r="N293" s="1"/>
      <c r="O293" s="1"/>
      <c r="P293" s="1"/>
      <c r="Q293" s="1"/>
      <c r="R293" s="1"/>
      <c r="S293" s="1"/>
      <c r="T293" s="1"/>
      <c r="U293" s="1"/>
    </row>
    <row r="294" spans="1:21" x14ac:dyDescent="0.2">
      <c r="A294" s="8" t="s">
        <v>56</v>
      </c>
      <c r="B294" s="9">
        <v>2496241</v>
      </c>
      <c r="C294" s="9">
        <v>2134432</v>
      </c>
      <c r="D294" s="9">
        <v>134595</v>
      </c>
      <c r="E294" s="9">
        <v>27224</v>
      </c>
      <c r="F294" s="9">
        <v>75017</v>
      </c>
      <c r="G294" s="9">
        <v>8929</v>
      </c>
      <c r="H294" s="9">
        <v>116044</v>
      </c>
    </row>
    <row r="295" spans="1:21" x14ac:dyDescent="0.2">
      <c r="A295" s="8" t="s">
        <v>71</v>
      </c>
      <c r="B295" s="9">
        <v>2572528</v>
      </c>
      <c r="C295" s="9">
        <v>2210449</v>
      </c>
      <c r="D295" s="9">
        <v>135809</v>
      </c>
      <c r="E295" s="9">
        <v>26085</v>
      </c>
      <c r="F295" s="9">
        <v>74603</v>
      </c>
      <c r="G295" s="9">
        <v>8666</v>
      </c>
      <c r="H295" s="9">
        <v>116916</v>
      </c>
    </row>
    <row r="296" spans="1:21" x14ac:dyDescent="0.2">
      <c r="A296" s="8" t="s">
        <v>72</v>
      </c>
      <c r="B296" s="9">
        <v>2607641</v>
      </c>
      <c r="C296" s="9">
        <v>2243700</v>
      </c>
      <c r="D296" s="9">
        <v>138993</v>
      </c>
      <c r="E296" s="9">
        <v>27866</v>
      </c>
      <c r="F296" s="9">
        <v>76675</v>
      </c>
      <c r="G296" s="9">
        <v>9898</v>
      </c>
      <c r="H296" s="9">
        <v>110509</v>
      </c>
    </row>
    <row r="297" spans="1:21" x14ac:dyDescent="0.2">
      <c r="A297" s="8" t="s">
        <v>73</v>
      </c>
      <c r="B297" s="9">
        <v>2471758</v>
      </c>
      <c r="C297" s="9">
        <v>2150795</v>
      </c>
      <c r="D297" s="9">
        <v>123580</v>
      </c>
      <c r="E297" s="9">
        <v>24868</v>
      </c>
      <c r="F297" s="9">
        <v>72441</v>
      </c>
      <c r="G297" s="9">
        <v>8658</v>
      </c>
      <c r="H297" s="9">
        <v>91416</v>
      </c>
    </row>
    <row r="298" spans="1:21" x14ac:dyDescent="0.2">
      <c r="A298" s="8" t="s">
        <v>74</v>
      </c>
      <c r="B298" s="9">
        <v>2359028</v>
      </c>
      <c r="C298" s="9">
        <v>2061713</v>
      </c>
      <c r="D298" s="9">
        <v>115964</v>
      </c>
      <c r="E298" s="9">
        <v>23740</v>
      </c>
      <c r="F298" s="9">
        <v>68791</v>
      </c>
      <c r="G298" s="9">
        <v>8056</v>
      </c>
      <c r="H298" s="9">
        <v>80764</v>
      </c>
    </row>
    <row r="299" spans="1:21" x14ac:dyDescent="0.2">
      <c r="A299" s="8" t="s">
        <v>75</v>
      </c>
      <c r="B299" s="9">
        <v>2374415</v>
      </c>
      <c r="C299" s="9">
        <v>2073619</v>
      </c>
      <c r="D299" s="9">
        <v>123510</v>
      </c>
      <c r="E299" s="9">
        <v>25184</v>
      </c>
      <c r="F299" s="9">
        <v>69337</v>
      </c>
      <c r="G299" s="9">
        <v>8753</v>
      </c>
      <c r="H299" s="9">
        <v>74012</v>
      </c>
    </row>
    <row r="300" spans="1:21" x14ac:dyDescent="0.2">
      <c r="A300" s="8" t="s">
        <v>76</v>
      </c>
      <c r="B300" s="9">
        <v>2172650</v>
      </c>
      <c r="C300" s="9">
        <v>1896690</v>
      </c>
      <c r="D300" s="9">
        <v>118103</v>
      </c>
      <c r="E300" s="9">
        <v>23528</v>
      </c>
      <c r="F300" s="9">
        <v>63003</v>
      </c>
      <c r="G300" s="9">
        <v>8338</v>
      </c>
      <c r="H300" s="9">
        <v>62988</v>
      </c>
    </row>
    <row r="301" spans="1:21" x14ac:dyDescent="0.2">
      <c r="A301" s="8" t="s">
        <v>77</v>
      </c>
      <c r="B301" s="9">
        <v>2167700</v>
      </c>
      <c r="C301" s="9">
        <v>1900899</v>
      </c>
      <c r="D301" s="9">
        <v>113468</v>
      </c>
      <c r="E301" s="9">
        <v>22187</v>
      </c>
      <c r="F301" s="9">
        <v>63196</v>
      </c>
      <c r="G301" s="9">
        <v>8363</v>
      </c>
      <c r="H301" s="9">
        <v>59587</v>
      </c>
    </row>
    <row r="302" spans="1:21" x14ac:dyDescent="0.2">
      <c r="A302" s="8" t="s">
        <v>78</v>
      </c>
      <c r="B302" s="9">
        <v>2027845</v>
      </c>
      <c r="C302" s="9">
        <v>1789357</v>
      </c>
      <c r="D302" s="9">
        <v>101596</v>
      </c>
      <c r="E302" s="9">
        <v>20598</v>
      </c>
      <c r="F302" s="9">
        <v>57569</v>
      </c>
      <c r="G302" s="9">
        <v>7188</v>
      </c>
      <c r="H302" s="9">
        <v>51537</v>
      </c>
    </row>
    <row r="303" spans="1:21" x14ac:dyDescent="0.2">
      <c r="A303" s="8" t="s">
        <v>79</v>
      </c>
      <c r="B303" s="9">
        <v>1894490</v>
      </c>
      <c r="C303" s="9">
        <v>1688945</v>
      </c>
      <c r="D303" s="9">
        <v>86901</v>
      </c>
      <c r="E303" s="9">
        <v>18405</v>
      </c>
      <c r="F303" s="9">
        <v>52806</v>
      </c>
      <c r="G303" s="9">
        <v>6186</v>
      </c>
      <c r="H303" s="9">
        <v>41247</v>
      </c>
    </row>
    <row r="304" spans="1:21" x14ac:dyDescent="0.2">
      <c r="A304" s="8" t="s">
        <v>80</v>
      </c>
      <c r="B304" s="9">
        <v>1642816</v>
      </c>
      <c r="C304" s="9">
        <v>1468375</v>
      </c>
      <c r="D304" s="9">
        <v>74726</v>
      </c>
      <c r="E304" s="9">
        <v>15503</v>
      </c>
      <c r="F304" s="9">
        <v>44864</v>
      </c>
      <c r="G304" s="9">
        <v>5418</v>
      </c>
      <c r="H304" s="9">
        <v>33930</v>
      </c>
    </row>
    <row r="305" spans="1:8" x14ac:dyDescent="0.2">
      <c r="A305" s="8" t="s">
        <v>81</v>
      </c>
      <c r="B305" s="9">
        <v>1441214</v>
      </c>
      <c r="C305" s="9">
        <v>1289393</v>
      </c>
      <c r="D305" s="9">
        <v>64570</v>
      </c>
      <c r="E305" s="9">
        <v>13468</v>
      </c>
      <c r="F305" s="9">
        <v>39627</v>
      </c>
      <c r="G305" s="9">
        <v>4433</v>
      </c>
      <c r="H305" s="9">
        <v>29723</v>
      </c>
    </row>
    <row r="306" spans="1:8" x14ac:dyDescent="0.2">
      <c r="A306" s="8" t="s">
        <v>82</v>
      </c>
      <c r="B306" s="9">
        <v>1157721</v>
      </c>
      <c r="C306" s="9">
        <v>1038900</v>
      </c>
      <c r="D306" s="9">
        <v>51472</v>
      </c>
      <c r="E306" s="9">
        <v>10527</v>
      </c>
      <c r="F306" s="9">
        <v>30456</v>
      </c>
      <c r="G306" s="9">
        <v>3216</v>
      </c>
      <c r="H306" s="9">
        <v>23150</v>
      </c>
    </row>
    <row r="307" spans="1:8" x14ac:dyDescent="0.2">
      <c r="A307" s="8" t="s">
        <v>83</v>
      </c>
      <c r="B307" s="9">
        <v>879160</v>
      </c>
      <c r="C307" s="9">
        <v>794834</v>
      </c>
      <c r="D307" s="9">
        <v>37438</v>
      </c>
      <c r="E307" s="9">
        <v>7737</v>
      </c>
      <c r="F307" s="9">
        <v>20907</v>
      </c>
      <c r="G307" s="9">
        <v>2181</v>
      </c>
      <c r="H307" s="9">
        <v>16063</v>
      </c>
    </row>
    <row r="308" spans="1:8" x14ac:dyDescent="0.2">
      <c r="A308" s="8" t="s">
        <v>84</v>
      </c>
      <c r="B308" s="9">
        <v>650513</v>
      </c>
      <c r="C308" s="9">
        <v>591998</v>
      </c>
      <c r="D308" s="9">
        <v>26774</v>
      </c>
      <c r="E308" s="9">
        <v>5355</v>
      </c>
      <c r="F308" s="9">
        <v>13943</v>
      </c>
      <c r="G308" s="9">
        <v>1448</v>
      </c>
      <c r="H308" s="9">
        <v>10995</v>
      </c>
    </row>
    <row r="309" spans="1:8" x14ac:dyDescent="0.2">
      <c r="A309" s="8" t="s">
        <v>85</v>
      </c>
      <c r="B309" s="9">
        <v>448798</v>
      </c>
      <c r="C309" s="9">
        <v>411183</v>
      </c>
      <c r="D309" s="9">
        <v>17468</v>
      </c>
      <c r="E309" s="9">
        <v>3456</v>
      </c>
      <c r="F309" s="9">
        <v>8708</v>
      </c>
      <c r="G309" s="9">
        <v>938</v>
      </c>
      <c r="H309" s="9">
        <v>7045</v>
      </c>
    </row>
    <row r="310" spans="1:8" x14ac:dyDescent="0.2">
      <c r="A310" s="8" t="s">
        <v>86</v>
      </c>
      <c r="B310" s="9">
        <v>312909</v>
      </c>
      <c r="C310" s="9">
        <v>287904</v>
      </c>
      <c r="D310" s="9">
        <v>12061</v>
      </c>
      <c r="E310" s="9">
        <v>2297</v>
      </c>
      <c r="F310" s="9">
        <v>5520</v>
      </c>
      <c r="G310" s="9">
        <v>659</v>
      </c>
      <c r="H310" s="9">
        <v>4468</v>
      </c>
    </row>
    <row r="311" spans="1:8" x14ac:dyDescent="0.2">
      <c r="A311" s="8" t="s">
        <v>87</v>
      </c>
      <c r="B311" s="9">
        <v>323773</v>
      </c>
      <c r="C311" s="9">
        <v>299940</v>
      </c>
      <c r="D311" s="9">
        <v>11642</v>
      </c>
      <c r="E311" s="9">
        <v>2159</v>
      </c>
      <c r="F311" s="9">
        <v>5286</v>
      </c>
      <c r="G311" s="9">
        <v>518</v>
      </c>
      <c r="H311" s="9">
        <v>4228</v>
      </c>
    </row>
    <row r="312" spans="1:8" x14ac:dyDescent="0.2">
      <c r="A312" s="8"/>
      <c r="B312" s="9"/>
      <c r="C312" s="9"/>
      <c r="D312" s="9"/>
      <c r="E312" s="9"/>
      <c r="F312" s="9"/>
      <c r="G312" s="9"/>
      <c r="H312" s="9"/>
    </row>
    <row r="313" spans="1:8" x14ac:dyDescent="0.2">
      <c r="A313" s="8" t="s">
        <v>88</v>
      </c>
      <c r="B313" s="9">
        <v>9162938</v>
      </c>
      <c r="C313" s="9">
        <v>7880527</v>
      </c>
      <c r="D313" s="9">
        <v>483889</v>
      </c>
      <c r="E313" s="9">
        <v>96395</v>
      </c>
      <c r="F313" s="9">
        <v>270040</v>
      </c>
      <c r="G313" s="9">
        <v>32703</v>
      </c>
      <c r="H313" s="9">
        <v>399384</v>
      </c>
    </row>
    <row r="314" spans="1:8" x14ac:dyDescent="0.2">
      <c r="A314" s="10" t="s">
        <v>89</v>
      </c>
      <c r="B314" s="9">
        <v>2496241</v>
      </c>
      <c r="C314" s="9">
        <v>2134432</v>
      </c>
      <c r="D314" s="9">
        <v>134595</v>
      </c>
      <c r="E314" s="9">
        <v>27224</v>
      </c>
      <c r="F314" s="9">
        <v>75017</v>
      </c>
      <c r="G314" s="9">
        <v>8929</v>
      </c>
      <c r="H314" s="9">
        <v>116044</v>
      </c>
    </row>
    <row r="315" spans="1:8" x14ac:dyDescent="0.2">
      <c r="A315" s="10" t="s">
        <v>90</v>
      </c>
      <c r="B315" s="9">
        <v>4669774</v>
      </c>
      <c r="C315" s="9">
        <v>4012702</v>
      </c>
      <c r="D315" s="9">
        <v>248420</v>
      </c>
      <c r="E315" s="9">
        <v>48687</v>
      </c>
      <c r="F315" s="9">
        <v>135947</v>
      </c>
      <c r="G315" s="9">
        <v>16732</v>
      </c>
      <c r="H315" s="9">
        <v>207286</v>
      </c>
    </row>
    <row r="316" spans="1:8" x14ac:dyDescent="0.2">
      <c r="A316" s="10" t="s">
        <v>91</v>
      </c>
      <c r="B316" s="9">
        <v>1996923</v>
      </c>
      <c r="C316" s="9">
        <v>1733393</v>
      </c>
      <c r="D316" s="9">
        <v>100874</v>
      </c>
      <c r="E316" s="9">
        <v>20484</v>
      </c>
      <c r="F316" s="9">
        <v>59076</v>
      </c>
      <c r="G316" s="9">
        <v>7042</v>
      </c>
      <c r="H316" s="9">
        <v>76054</v>
      </c>
    </row>
    <row r="317" spans="1:8" x14ac:dyDescent="0.2">
      <c r="A317" s="8" t="s">
        <v>92</v>
      </c>
      <c r="B317" s="9">
        <v>18223109</v>
      </c>
      <c r="C317" s="9">
        <v>16066740</v>
      </c>
      <c r="D317" s="9">
        <v>899398</v>
      </c>
      <c r="E317" s="9">
        <v>182788</v>
      </c>
      <c r="F317" s="9">
        <v>518345</v>
      </c>
      <c r="G317" s="9">
        <v>63399</v>
      </c>
      <c r="H317" s="9">
        <v>492439</v>
      </c>
    </row>
    <row r="318" spans="1:8" x14ac:dyDescent="0.2">
      <c r="A318" s="10" t="s">
        <v>93</v>
      </c>
      <c r="B318" s="9">
        <v>3344258</v>
      </c>
      <c r="C318" s="9">
        <v>2920562</v>
      </c>
      <c r="D318" s="9">
        <v>165052</v>
      </c>
      <c r="E318" s="9">
        <v>33388</v>
      </c>
      <c r="F318" s="9">
        <v>97487</v>
      </c>
      <c r="G318" s="9">
        <v>11504</v>
      </c>
      <c r="H318" s="9">
        <v>116265</v>
      </c>
    </row>
    <row r="319" spans="1:8" x14ac:dyDescent="0.2">
      <c r="A319" s="10" t="s">
        <v>94</v>
      </c>
      <c r="B319" s="9">
        <v>8742610</v>
      </c>
      <c r="C319" s="9">
        <v>7660565</v>
      </c>
      <c r="D319" s="9">
        <v>456677</v>
      </c>
      <c r="E319" s="9">
        <v>91497</v>
      </c>
      <c r="F319" s="9">
        <v>253105</v>
      </c>
      <c r="G319" s="9">
        <v>32642</v>
      </c>
      <c r="H319" s="9">
        <v>248124</v>
      </c>
    </row>
    <row r="320" spans="1:8" x14ac:dyDescent="0.2">
      <c r="A320" s="10" t="s">
        <v>95</v>
      </c>
      <c r="B320" s="9">
        <v>6136241</v>
      </c>
      <c r="C320" s="9">
        <v>5485613</v>
      </c>
      <c r="D320" s="9">
        <v>277669</v>
      </c>
      <c r="E320" s="9">
        <v>57903</v>
      </c>
      <c r="F320" s="9">
        <v>167753</v>
      </c>
      <c r="G320" s="9">
        <v>19253</v>
      </c>
      <c r="H320" s="9">
        <v>128050</v>
      </c>
    </row>
    <row r="321" spans="1:8" x14ac:dyDescent="0.2">
      <c r="A321" s="8" t="s">
        <v>96</v>
      </c>
      <c r="B321" s="9">
        <v>2615153</v>
      </c>
      <c r="C321" s="9">
        <v>2385859</v>
      </c>
      <c r="D321" s="9">
        <v>105383</v>
      </c>
      <c r="E321" s="9">
        <v>21004</v>
      </c>
      <c r="F321" s="9">
        <v>54364</v>
      </c>
      <c r="G321" s="9">
        <v>5744</v>
      </c>
      <c r="H321" s="9">
        <v>42799</v>
      </c>
    </row>
    <row r="322" spans="1:8" x14ac:dyDescent="0.2">
      <c r="A322" s="8" t="s">
        <v>87</v>
      </c>
      <c r="B322" s="9">
        <v>323773</v>
      </c>
      <c r="C322" s="9">
        <v>299940</v>
      </c>
      <c r="D322" s="9">
        <v>11642</v>
      </c>
      <c r="E322" s="9">
        <v>2159</v>
      </c>
      <c r="F322" s="9">
        <v>5286</v>
      </c>
      <c r="G322" s="9">
        <v>518</v>
      </c>
      <c r="H322" s="9">
        <v>4228</v>
      </c>
    </row>
    <row r="323" spans="1:8" x14ac:dyDescent="0.2">
      <c r="A323" s="8"/>
      <c r="B323" s="9"/>
      <c r="C323" s="9"/>
      <c r="D323" s="9"/>
      <c r="E323" s="9"/>
      <c r="F323" s="9"/>
      <c r="G323" s="9"/>
      <c r="H323" s="9"/>
    </row>
    <row r="324" spans="1:8" x14ac:dyDescent="0.2">
      <c r="A324" s="8" t="s">
        <v>97</v>
      </c>
      <c r="B324" s="9">
        <v>21822558</v>
      </c>
      <c r="C324" s="9">
        <v>19308856</v>
      </c>
      <c r="D324" s="9">
        <v>1053917</v>
      </c>
      <c r="E324" s="9">
        <v>213865</v>
      </c>
      <c r="F324" s="9">
        <v>601537</v>
      </c>
      <c r="G324" s="9">
        <v>72584</v>
      </c>
      <c r="H324" s="9">
        <v>571799</v>
      </c>
    </row>
    <row r="325" spans="1:8" x14ac:dyDescent="0.2">
      <c r="A325" s="8" t="s">
        <v>98</v>
      </c>
      <c r="B325" s="9">
        <v>20838262</v>
      </c>
      <c r="C325" s="9">
        <v>18452599</v>
      </c>
      <c r="D325" s="9">
        <v>1004781</v>
      </c>
      <c r="E325" s="9">
        <v>203792</v>
      </c>
      <c r="F325" s="9">
        <v>572709</v>
      </c>
      <c r="G325" s="9">
        <v>69143</v>
      </c>
      <c r="H325" s="9">
        <v>535238</v>
      </c>
    </row>
    <row r="326" spans="1:8" x14ac:dyDescent="0.2">
      <c r="A326" s="8" t="s">
        <v>99</v>
      </c>
      <c r="B326" s="9">
        <v>13573396</v>
      </c>
      <c r="C326" s="9">
        <v>11873073</v>
      </c>
      <c r="D326" s="9">
        <v>696221</v>
      </c>
      <c r="E326" s="9">
        <v>140105</v>
      </c>
      <c r="F326" s="9">
        <v>394337</v>
      </c>
      <c r="G326" s="9">
        <v>49356</v>
      </c>
      <c r="H326" s="9">
        <v>420304</v>
      </c>
    </row>
    <row r="327" spans="1:8" x14ac:dyDescent="0.2">
      <c r="A327" s="8"/>
      <c r="B327" s="9"/>
      <c r="C327" s="9"/>
      <c r="D327" s="9"/>
      <c r="E327" s="9"/>
      <c r="F327" s="9"/>
      <c r="G327" s="9"/>
      <c r="H327" s="9"/>
    </row>
    <row r="328" spans="1:8" x14ac:dyDescent="0.2">
      <c r="A328" s="11" t="s">
        <v>100</v>
      </c>
      <c r="B328" s="12">
        <v>30.3</v>
      </c>
      <c r="C328" s="12">
        <v>30.8</v>
      </c>
      <c r="D328" s="12">
        <v>28.9</v>
      </c>
      <c r="E328" s="12">
        <v>29.1</v>
      </c>
      <c r="F328" s="12">
        <v>28.8</v>
      </c>
      <c r="G328" s="12">
        <v>28.9</v>
      </c>
      <c r="H328" s="12">
        <v>21.9</v>
      </c>
    </row>
    <row r="329" spans="1:8" ht="48.75" customHeight="1" x14ac:dyDescent="0.2">
      <c r="A329" s="28" t="s">
        <v>103</v>
      </c>
      <c r="B329" s="29"/>
    </row>
    <row r="330" spans="1:8" ht="15" customHeight="1" x14ac:dyDescent="0.2">
      <c r="A330" s="30" t="s">
        <v>104</v>
      </c>
      <c r="B330" s="31"/>
    </row>
    <row r="331" spans="1:8" ht="15" customHeight="1" x14ac:dyDescent="0.2">
      <c r="A331" s="32" t="s">
        <v>114</v>
      </c>
      <c r="B331" s="33"/>
    </row>
    <row r="332" spans="1:8" ht="15" customHeight="1" x14ac:dyDescent="0.2">
      <c r="A332" s="32" t="s">
        <v>105</v>
      </c>
      <c r="B332" s="33"/>
    </row>
    <row r="333" spans="1:8" ht="15" customHeight="1" x14ac:dyDescent="0.2">
      <c r="A333" s="34" t="s">
        <v>106</v>
      </c>
      <c r="B333" s="35"/>
    </row>
  </sheetData>
  <mergeCells count="7">
    <mergeCell ref="A332:B332"/>
    <mergeCell ref="A333:B333"/>
    <mergeCell ref="A1:B1"/>
    <mergeCell ref="A3:A4"/>
    <mergeCell ref="A329:B329"/>
    <mergeCell ref="A330:B330"/>
    <mergeCell ref="A331:B3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107</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1:M331"/>
    <mergeCell ref="A332:M332"/>
    <mergeCell ref="A333:M333"/>
    <mergeCell ref="A334:M334"/>
    <mergeCell ref="A3:M3"/>
    <mergeCell ref="A330:M330"/>
    <mergeCell ref="A1:M1"/>
    <mergeCell ref="A2:M2"/>
    <mergeCell ref="A4:A5"/>
    <mergeCell ref="B4:C4"/>
    <mergeCell ref="D4:M4"/>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109</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13"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2">
      <c r="A133" s="8"/>
      <c r="B133" s="9"/>
      <c r="C133" s="9"/>
      <c r="D133" s="9"/>
      <c r="E133" s="9"/>
      <c r="F133" s="9"/>
      <c r="G133" s="9"/>
      <c r="H133" s="9"/>
      <c r="I133" s="9"/>
      <c r="J133" s="9"/>
      <c r="K133" s="9"/>
      <c r="L133" s="9"/>
      <c r="M133" s="9"/>
    </row>
    <row r="134" spans="1:13"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2">
      <c r="A144" s="8"/>
      <c r="B144" s="9"/>
      <c r="C144" s="9"/>
      <c r="D144" s="9"/>
      <c r="E144" s="9"/>
      <c r="F144" s="9"/>
      <c r="G144" s="9"/>
      <c r="H144" s="9"/>
      <c r="I144" s="9"/>
      <c r="J144" s="9"/>
      <c r="K144" s="9"/>
      <c r="L144" s="9"/>
      <c r="M144" s="9"/>
    </row>
    <row r="145" spans="1:13"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2">
      <c r="A148" s="8"/>
      <c r="B148" s="9"/>
      <c r="C148" s="9"/>
      <c r="D148" s="9"/>
      <c r="E148" s="9"/>
      <c r="F148" s="9"/>
      <c r="G148" s="9"/>
      <c r="H148" s="9"/>
      <c r="I148" s="9"/>
      <c r="J148" s="9"/>
      <c r="K148" s="9"/>
      <c r="L148" s="9"/>
      <c r="M148" s="9"/>
    </row>
    <row r="149" spans="1:13"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2">
      <c r="A169" s="8"/>
      <c r="B169" s="9"/>
      <c r="C169" s="9"/>
      <c r="D169" s="9"/>
      <c r="E169" s="9"/>
      <c r="F169" s="9"/>
      <c r="G169" s="9"/>
      <c r="H169" s="9"/>
      <c r="I169" s="9"/>
      <c r="J169" s="9"/>
      <c r="K169" s="9"/>
      <c r="L169" s="9"/>
      <c r="M169" s="9"/>
    </row>
    <row r="170" spans="1:13"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2">
      <c r="A180" s="8"/>
      <c r="B180" s="9"/>
      <c r="C180" s="9"/>
      <c r="D180" s="9"/>
      <c r="E180" s="9"/>
      <c r="F180" s="9"/>
      <c r="G180" s="9"/>
      <c r="H180" s="9"/>
      <c r="I180" s="9"/>
      <c r="J180" s="9"/>
      <c r="K180" s="9"/>
      <c r="L180" s="9"/>
      <c r="M180" s="9"/>
    </row>
    <row r="181" spans="1:13"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2">
      <c r="A184" s="8"/>
      <c r="B184" s="9"/>
      <c r="C184" s="9"/>
      <c r="D184" s="9"/>
      <c r="E184" s="9"/>
      <c r="F184" s="9"/>
      <c r="G184" s="9"/>
      <c r="H184" s="9"/>
      <c r="I184" s="9"/>
      <c r="J184" s="9"/>
      <c r="K184" s="9"/>
      <c r="L184" s="9"/>
      <c r="M184" s="9"/>
    </row>
    <row r="185" spans="1:13"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2">
      <c r="A205" s="8"/>
      <c r="B205" s="9"/>
      <c r="C205" s="9"/>
      <c r="D205" s="9"/>
      <c r="E205" s="9"/>
      <c r="F205" s="9"/>
      <c r="G205" s="9"/>
      <c r="H205" s="9"/>
      <c r="I205" s="9"/>
      <c r="J205" s="9"/>
      <c r="K205" s="9"/>
      <c r="L205" s="9"/>
      <c r="M205" s="9"/>
    </row>
    <row r="206" spans="1:13"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2">
      <c r="A216" s="8"/>
      <c r="B216" s="9"/>
      <c r="C216" s="9"/>
      <c r="D216" s="9"/>
      <c r="E216" s="9"/>
      <c r="F216" s="9"/>
      <c r="G216" s="9"/>
      <c r="H216" s="9"/>
      <c r="I216" s="9"/>
      <c r="J216" s="9"/>
      <c r="K216" s="9"/>
      <c r="L216" s="9"/>
      <c r="M216" s="9"/>
    </row>
    <row r="217" spans="1:13"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2">
      <c r="A220" s="8"/>
      <c r="B220" s="9"/>
      <c r="C220" s="9"/>
      <c r="D220" s="9"/>
      <c r="E220" s="9"/>
      <c r="F220" s="9"/>
      <c r="G220" s="9"/>
      <c r="H220" s="9"/>
      <c r="I220" s="9"/>
      <c r="J220" s="9"/>
      <c r="K220" s="9"/>
      <c r="L220" s="9"/>
      <c r="M220" s="9"/>
    </row>
    <row r="221" spans="1:13"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110</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13"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2">
      <c r="A133" s="8"/>
      <c r="B133" s="9"/>
      <c r="C133" s="9"/>
      <c r="D133" s="9"/>
      <c r="E133" s="9"/>
      <c r="F133" s="9"/>
      <c r="G133" s="9"/>
      <c r="H133" s="9"/>
      <c r="I133" s="9"/>
      <c r="J133" s="9"/>
      <c r="K133" s="9"/>
      <c r="L133" s="9"/>
      <c r="M133" s="9"/>
    </row>
    <row r="134" spans="1:13"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2">
      <c r="A144" s="8"/>
      <c r="B144" s="9"/>
      <c r="C144" s="9"/>
      <c r="D144" s="9"/>
      <c r="E144" s="9"/>
      <c r="F144" s="9"/>
      <c r="G144" s="9"/>
      <c r="H144" s="9"/>
      <c r="I144" s="9"/>
      <c r="J144" s="9"/>
      <c r="K144" s="9"/>
      <c r="L144" s="9"/>
      <c r="M144" s="9"/>
    </row>
    <row r="145" spans="1:13"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2">
      <c r="A148" s="8"/>
      <c r="B148" s="9"/>
      <c r="C148" s="9"/>
      <c r="D148" s="9"/>
      <c r="E148" s="9"/>
      <c r="F148" s="9"/>
      <c r="G148" s="9"/>
      <c r="H148" s="9"/>
      <c r="I148" s="9"/>
      <c r="J148" s="9"/>
      <c r="K148" s="9"/>
      <c r="L148" s="9"/>
      <c r="M148" s="9"/>
    </row>
    <row r="149" spans="1:13"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2">
      <c r="A169" s="8"/>
      <c r="B169" s="9"/>
      <c r="C169" s="9"/>
      <c r="D169" s="9"/>
      <c r="E169" s="9"/>
      <c r="F169" s="9"/>
      <c r="G169" s="9"/>
      <c r="H169" s="9"/>
      <c r="I169" s="9"/>
      <c r="J169" s="9"/>
      <c r="K169" s="9"/>
      <c r="L169" s="9"/>
      <c r="M169" s="9"/>
    </row>
    <row r="170" spans="1:13"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2">
      <c r="A180" s="8"/>
      <c r="B180" s="9"/>
      <c r="C180" s="9"/>
      <c r="D180" s="9"/>
      <c r="E180" s="9"/>
      <c r="F180" s="9"/>
      <c r="G180" s="9"/>
      <c r="H180" s="9"/>
      <c r="I180" s="9"/>
      <c r="J180" s="9"/>
      <c r="K180" s="9"/>
      <c r="L180" s="9"/>
      <c r="M180" s="9"/>
    </row>
    <row r="181" spans="1:13"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2">
      <c r="A184" s="8"/>
      <c r="B184" s="9"/>
      <c r="C184" s="9"/>
      <c r="D184" s="9"/>
      <c r="E184" s="9"/>
      <c r="F184" s="9"/>
      <c r="G184" s="9"/>
      <c r="H184" s="9"/>
      <c r="I184" s="9"/>
      <c r="J184" s="9"/>
      <c r="K184" s="9"/>
      <c r="L184" s="9"/>
      <c r="M184" s="9"/>
    </row>
    <row r="185" spans="1:13"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2">
      <c r="A205" s="8"/>
      <c r="B205" s="9"/>
      <c r="C205" s="9"/>
      <c r="D205" s="9"/>
      <c r="E205" s="9"/>
      <c r="F205" s="9"/>
      <c r="G205" s="9"/>
      <c r="H205" s="9"/>
      <c r="I205" s="9"/>
      <c r="J205" s="9"/>
      <c r="K205" s="9"/>
      <c r="L205" s="9"/>
      <c r="M205" s="9"/>
    </row>
    <row r="206" spans="1:13"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2">
      <c r="A216" s="8"/>
      <c r="B216" s="9"/>
      <c r="C216" s="9"/>
      <c r="D216" s="9"/>
      <c r="E216" s="9"/>
      <c r="F216" s="9"/>
      <c r="G216" s="9"/>
      <c r="H216" s="9"/>
      <c r="I216" s="9"/>
      <c r="J216" s="9"/>
      <c r="K216" s="9"/>
      <c r="L216" s="9"/>
      <c r="M216" s="9"/>
    </row>
    <row r="217" spans="1:13"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2">
      <c r="A220" s="8"/>
      <c r="B220" s="9"/>
      <c r="C220" s="9"/>
      <c r="D220" s="9"/>
      <c r="E220" s="9"/>
      <c r="F220" s="9"/>
      <c r="G220" s="9"/>
      <c r="H220" s="9"/>
      <c r="I220" s="9"/>
      <c r="J220" s="9"/>
      <c r="K220" s="9"/>
      <c r="L220" s="9"/>
      <c r="M220" s="9"/>
    </row>
    <row r="221" spans="1:13"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111</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112</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25" t="s">
        <v>108</v>
      </c>
      <c r="B1" s="25"/>
      <c r="C1" s="25"/>
      <c r="D1" s="25"/>
      <c r="E1" s="25"/>
      <c r="F1" s="25"/>
      <c r="G1" s="25"/>
      <c r="H1" s="25"/>
      <c r="I1" s="25"/>
      <c r="J1" s="25"/>
      <c r="K1" s="25"/>
      <c r="L1" s="25"/>
      <c r="M1" s="25"/>
    </row>
    <row r="2" spans="1:13" ht="24" customHeight="1" x14ac:dyDescent="0.2">
      <c r="A2" s="36" t="s">
        <v>0</v>
      </c>
      <c r="B2" s="37"/>
      <c r="C2" s="37"/>
      <c r="D2" s="37"/>
      <c r="E2" s="37"/>
      <c r="F2" s="37"/>
      <c r="G2" s="37"/>
      <c r="H2" s="37"/>
      <c r="I2" s="37"/>
      <c r="J2" s="37"/>
      <c r="K2" s="37"/>
      <c r="L2" s="37"/>
      <c r="M2" s="37"/>
    </row>
    <row r="3" spans="1:13" ht="24" customHeight="1" x14ac:dyDescent="0.2">
      <c r="A3" s="44" t="s">
        <v>113</v>
      </c>
      <c r="B3" s="45"/>
      <c r="C3" s="45"/>
      <c r="D3" s="45"/>
      <c r="E3" s="45"/>
      <c r="F3" s="45"/>
      <c r="G3" s="45"/>
      <c r="H3" s="45"/>
      <c r="I3" s="45"/>
      <c r="J3" s="45"/>
      <c r="K3" s="45"/>
      <c r="L3" s="45"/>
      <c r="M3" s="46"/>
    </row>
    <row r="4" spans="1:13" s="2" customFormat="1" ht="15" customHeight="1" x14ac:dyDescent="0.2">
      <c r="A4" s="26" t="s">
        <v>1</v>
      </c>
      <c r="B4" s="38">
        <v>40269</v>
      </c>
      <c r="C4" s="39"/>
      <c r="D4" s="40" t="s">
        <v>4</v>
      </c>
      <c r="E4" s="39"/>
      <c r="F4" s="39"/>
      <c r="G4" s="39"/>
      <c r="H4" s="39"/>
      <c r="I4" s="39"/>
      <c r="J4" s="39"/>
      <c r="K4" s="39"/>
      <c r="L4" s="39"/>
      <c r="M4" s="39"/>
    </row>
    <row r="5" spans="1:13" s="4" customFormat="1" ht="33.950000000000003" customHeight="1" x14ac:dyDescent="0.25">
      <c r="A5" s="27"/>
      <c r="B5" s="18" t="s">
        <v>2</v>
      </c>
      <c r="C5" s="18" t="s">
        <v>3</v>
      </c>
      <c r="D5" s="18">
        <v>2010</v>
      </c>
      <c r="E5" s="18">
        <v>2011</v>
      </c>
      <c r="F5" s="18">
        <v>2012</v>
      </c>
      <c r="G5" s="18">
        <v>2013</v>
      </c>
      <c r="H5" s="18">
        <v>2014</v>
      </c>
      <c r="I5" s="18">
        <v>2015</v>
      </c>
      <c r="J5" s="18">
        <v>2016</v>
      </c>
      <c r="K5" s="18">
        <v>2017</v>
      </c>
      <c r="L5" s="18">
        <v>2018</v>
      </c>
      <c r="M5" s="18">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28" t="s">
        <v>103</v>
      </c>
      <c r="B330" s="47"/>
      <c r="C330" s="47"/>
      <c r="D330" s="47"/>
      <c r="E330" s="47"/>
      <c r="F330" s="47"/>
      <c r="G330" s="47"/>
      <c r="H330" s="47"/>
      <c r="I330" s="47"/>
      <c r="J330" s="47"/>
      <c r="K330" s="47"/>
      <c r="L330" s="47"/>
      <c r="M330" s="29"/>
    </row>
    <row r="331" spans="1:13" ht="15" customHeight="1" x14ac:dyDescent="0.2">
      <c r="A331" s="30" t="s">
        <v>104</v>
      </c>
      <c r="B331" s="41"/>
      <c r="C331" s="41"/>
      <c r="D331" s="41"/>
      <c r="E331" s="41"/>
      <c r="F331" s="41"/>
      <c r="G331" s="41"/>
      <c r="H331" s="41"/>
      <c r="I331" s="41"/>
      <c r="J331" s="41"/>
      <c r="K331" s="41"/>
      <c r="L331" s="41"/>
      <c r="M331" s="31"/>
    </row>
    <row r="332" spans="1:13" ht="15" customHeight="1" x14ac:dyDescent="0.2">
      <c r="A332" s="32" t="s">
        <v>114</v>
      </c>
      <c r="B332" s="42"/>
      <c r="C332" s="42"/>
      <c r="D332" s="42"/>
      <c r="E332" s="42"/>
      <c r="F332" s="42"/>
      <c r="G332" s="42"/>
      <c r="H332" s="42"/>
      <c r="I332" s="42"/>
      <c r="J332" s="42"/>
      <c r="K332" s="42"/>
      <c r="L332" s="42"/>
      <c r="M332" s="33"/>
    </row>
    <row r="333" spans="1:13" ht="15" customHeight="1" x14ac:dyDescent="0.2">
      <c r="A333" s="32" t="s">
        <v>105</v>
      </c>
      <c r="B333" s="42"/>
      <c r="C333" s="42"/>
      <c r="D333" s="42"/>
      <c r="E333" s="42"/>
      <c r="F333" s="42"/>
      <c r="G333" s="42"/>
      <c r="H333" s="42"/>
      <c r="I333" s="42"/>
      <c r="J333" s="42"/>
      <c r="K333" s="42"/>
      <c r="L333" s="42"/>
      <c r="M333" s="33"/>
    </row>
    <row r="334" spans="1:13" ht="15" customHeight="1" x14ac:dyDescent="0.2">
      <c r="A334" s="34" t="s">
        <v>106</v>
      </c>
      <c r="B334" s="43"/>
      <c r="C334" s="43"/>
      <c r="D334" s="43"/>
      <c r="E334" s="43"/>
      <c r="F334" s="43"/>
      <c r="G334" s="43"/>
      <c r="H334" s="43"/>
      <c r="I334" s="43"/>
      <c r="J334" s="43"/>
      <c r="K334" s="43"/>
      <c r="L334" s="43"/>
      <c r="M334" s="35"/>
    </row>
  </sheetData>
  <mergeCells count="11">
    <mergeCell ref="A330:M330"/>
    <mergeCell ref="A331:M331"/>
    <mergeCell ref="A332:M332"/>
    <mergeCell ref="A333:M333"/>
    <mergeCell ref="A334:M334"/>
    <mergeCell ref="A1:M1"/>
    <mergeCell ref="A2:M2"/>
    <mergeCell ref="A3:M3"/>
    <mergeCell ref="A4:A5"/>
    <mergeCell ref="B4:C4"/>
    <mergeCell ref="D4:M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TEVJRE9TLUNPUlBcam9obnNvbmtlNjwvVXNlck5hbWU+PERhdGVUaW1lPjMvMTQvMjAyMSA0OjE4OjI0IEFNPC9EYXRlVGltZT48TGFiZWxTdHJpbmc+VW5yZXN0cmljdGVkPC9MYWJlbFN0cmluZz48L2l0ZW0+PC9sYWJlbEhpc3Rvcnk+</Value>
</WrappedLabelHistory>
</file>

<file path=customXml/item2.xml><?xml version="1.0" encoding="utf-8"?>
<sisl xmlns:xsi="http://www.w3.org/2001/XMLSchema-instance" xmlns:xsd="http://www.w3.org/2001/XMLSchema" xmlns="http://www.boldonjames.com/2008/01/sie/internal/label" sislVersion="0" policy="c8d5760e-638a-47e8-9e2e-1226c2cb268d" origin="userSelected">
  <element uid="42834bfb-1ec1-4beb-bd64-eb83fb3cb3f3" value=""/>
</sisl>
</file>

<file path=customXml/itemProps1.xml><?xml version="1.0" encoding="utf-8"?>
<ds:datastoreItem xmlns:ds="http://schemas.openxmlformats.org/officeDocument/2006/customXml" ds:itemID="{C8A07E38-1D08-4DF1-BBC2-2E263D86BB6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11E564F3-53A8-4DF5-A202-D29CA258503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vt: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Johnson, Keith E. [AU-US]</cp:lastModifiedBy>
  <dcterms:created xsi:type="dcterms:W3CDTF">2011-02-11T15:45:55Z</dcterms:created>
  <dcterms:modified xsi:type="dcterms:W3CDTF">2021-03-15T10:08:29Z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docIndexRef">
    <vt:lpwstr>eaca818f-32b3-43dd-9560-71cd3d795c05</vt:lpwstr>
  </property>
  <property fmtid="{D5CDD505-2E9C-101B-9397-08002B2CF9AE}" pid="5" name="bjSaver">
    <vt:lpwstr>0stM0Ox/P4E71LIpXUVcDVfEyEsdZH1R</vt:lpwstr>
  </property>
  <property fmtid="{D5CDD505-2E9C-101B-9397-08002B2CF9AE}" pid="6"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7" name="bjDocumentLabelXML-0">
    <vt:lpwstr>ames.com/2008/01/sie/internal/label"&gt;&lt;element uid="42834bfb-1ec1-4beb-bd64-eb83fb3cb3f3" value="" /&gt;&lt;/sisl&gt;</vt:lpwstr>
  </property>
  <property fmtid="{D5CDD505-2E9C-101B-9397-08002B2CF9AE}" pid="8" name="bjDocumentSecurityLabel">
    <vt:lpwstr>Unrestricted</vt:lpwstr>
  </property>
  <property fmtid="{D5CDD505-2E9C-101B-9397-08002B2CF9AE}" pid="9" name="bjLabelHistoryID">
    <vt:lpwstr>{C8A07E38-1D08-4DF1-BBC2-2E263D86BB61}</vt:lpwstr>
  </property>
</Properties>
</file>