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CSE 141\"/>
    </mc:Choice>
  </mc:AlternateContent>
  <xr:revisionPtr revIDLastSave="0" documentId="13_ncr:1_{55D110A9-C853-4070-9071-2790FD6571C8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20" i="1" l="1"/>
  <c r="E19" i="1"/>
  <c r="E18" i="1"/>
  <c r="I3" i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J2" i="1" s="1"/>
  <c r="E11" i="1"/>
  <c r="E3" i="1"/>
  <c r="E5" i="1"/>
  <c r="E6" i="1"/>
  <c r="E7" i="1"/>
  <c r="E8" i="1"/>
  <c r="E9" i="1"/>
  <c r="E10" i="1"/>
  <c r="J9" i="1" l="1"/>
  <c r="J5" i="1"/>
  <c r="J4" i="1"/>
  <c r="J7" i="1"/>
  <c r="J3" i="1"/>
  <c r="J10" i="1"/>
  <c r="J6" i="1"/>
  <c r="J11" i="1"/>
  <c r="E15" i="1"/>
  <c r="J8" i="1"/>
  <c r="E17" i="1"/>
  <c r="E14" i="1"/>
  <c r="E16" i="1"/>
  <c r="E13" i="1"/>
</calcChain>
</file>

<file path=xl/sharedStrings.xml><?xml version="1.0" encoding="utf-8"?>
<sst xmlns="http://schemas.openxmlformats.org/spreadsheetml/2006/main" count="60" uniqueCount="52">
  <si>
    <t>name</t>
  </si>
  <si>
    <t>Gender</t>
  </si>
  <si>
    <t>CA 1</t>
  </si>
  <si>
    <t>CA 2</t>
  </si>
  <si>
    <t>Total Score</t>
  </si>
  <si>
    <t>Fees Paid</t>
  </si>
  <si>
    <t>Cleared</t>
  </si>
  <si>
    <t>Age</t>
  </si>
  <si>
    <t>Graduating</t>
  </si>
  <si>
    <t>Aina</t>
  </si>
  <si>
    <t>Blessing</t>
  </si>
  <si>
    <t>Cassandra</t>
  </si>
  <si>
    <t>David</t>
  </si>
  <si>
    <t>Emmanuel</t>
  </si>
  <si>
    <t>Francis</t>
  </si>
  <si>
    <t>Gabriel</t>
  </si>
  <si>
    <t>Hannah</t>
  </si>
  <si>
    <t>Idowu</t>
  </si>
  <si>
    <t>Jimoh</t>
  </si>
  <si>
    <t>F</t>
  </si>
  <si>
    <t>M</t>
  </si>
  <si>
    <t>YOB</t>
  </si>
  <si>
    <t>Repeating Class</t>
  </si>
  <si>
    <t>Average Total Score</t>
  </si>
  <si>
    <t>Highest Total Score</t>
  </si>
  <si>
    <t>Lowest Total Score</t>
  </si>
  <si>
    <t>Median Score</t>
  </si>
  <si>
    <t>Most Common Score</t>
  </si>
  <si>
    <t>Female Population</t>
  </si>
  <si>
    <t>Male Population</t>
  </si>
  <si>
    <t>Class Population</t>
  </si>
  <si>
    <t>Pass</t>
  </si>
  <si>
    <t>Repeat Classs</t>
  </si>
  <si>
    <t>Car Sales By Gender</t>
  </si>
  <si>
    <t>Fait</t>
  </si>
  <si>
    <t>Men</t>
  </si>
  <si>
    <t>Women</t>
  </si>
  <si>
    <t>Ford</t>
  </si>
  <si>
    <t>BMW</t>
  </si>
  <si>
    <t>Mercedes</t>
  </si>
  <si>
    <t>Vaxhall</t>
  </si>
  <si>
    <t>Nissan</t>
  </si>
  <si>
    <t>Favourite Films By Age Group</t>
  </si>
  <si>
    <t>Barbarbella</t>
  </si>
  <si>
    <t>15-25  Years</t>
  </si>
  <si>
    <t>26 -40 Years</t>
  </si>
  <si>
    <t>Over 40's</t>
  </si>
  <si>
    <t>Die Hard</t>
  </si>
  <si>
    <t>Gone With The Wind</t>
  </si>
  <si>
    <t>Jurassic Park</t>
  </si>
  <si>
    <t>Speed</t>
  </si>
  <si>
    <t>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</si>
</sst>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0"/>
      <color theme="1"/>
      <name val="Algerian"/>
      <family val="5"/>
    </font>
    <font>
      <sz val="14"/>
      <color theme="1"/>
      <name val="Algerian"/>
      <family val="5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Car Sales By Gender 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1">
                  <c:v>Fait</c:v>
                </c:pt>
                <c:pt idx="2">
                  <c:v>Ford</c:v>
                </c:pt>
                <c:pt idx="3">
                  <c:v>BMW</c:v>
                </c:pt>
                <c:pt idx="4">
                  <c:v>Mercedes</c:v>
                </c:pt>
                <c:pt idx="5">
                  <c:v>Vaxhall</c:v>
                </c:pt>
                <c:pt idx="6">
                  <c:v>Nissan</c:v>
                </c:pt>
              </c:strCache>
            </c:strRef>
          </c:cat>
          <c:val>
            <c:numRef>
              <c:f>Sheet1!$B$24:$B$30</c:f>
              <c:numCache>
                <c:formatCode>0%</c:formatCode>
                <c:ptCount val="7"/>
                <c:pt idx="1">
                  <c:v>0.03</c:v>
                </c:pt>
                <c:pt idx="2">
                  <c:v>0.39</c:v>
                </c:pt>
                <c:pt idx="3">
                  <c:v>0.21</c:v>
                </c:pt>
                <c:pt idx="4">
                  <c:v>0.06</c:v>
                </c:pt>
                <c:pt idx="5">
                  <c:v>0.19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A-4462-9453-CD79DC540B28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1">
                  <c:v>Fait</c:v>
                </c:pt>
                <c:pt idx="2">
                  <c:v>Ford</c:v>
                </c:pt>
                <c:pt idx="3">
                  <c:v>BMW</c:v>
                </c:pt>
                <c:pt idx="4">
                  <c:v>Mercedes</c:v>
                </c:pt>
                <c:pt idx="5">
                  <c:v>Vaxhall</c:v>
                </c:pt>
                <c:pt idx="6">
                  <c:v>Nissan</c:v>
                </c:pt>
              </c:strCache>
            </c:strRef>
          </c:cat>
          <c:val>
            <c:numRef>
              <c:f>Sheet1!$C$24:$C$30</c:f>
              <c:numCache>
                <c:formatCode>0%</c:formatCode>
                <c:ptCount val="7"/>
                <c:pt idx="1">
                  <c:v>0.32</c:v>
                </c:pt>
                <c:pt idx="2">
                  <c:v>0.12</c:v>
                </c:pt>
                <c:pt idx="3">
                  <c:v>0.08</c:v>
                </c:pt>
                <c:pt idx="4">
                  <c:v>0.17</c:v>
                </c:pt>
                <c:pt idx="5">
                  <c:v>0.1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A-4462-9453-CD79DC54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321183"/>
        <c:axId val="1661936079"/>
      </c:barChart>
      <c:catAx>
        <c:axId val="16643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6079"/>
        <c:crosses val="autoZero"/>
        <c:auto val="1"/>
        <c:lblAlgn val="ctr"/>
        <c:lblOffset val="100"/>
        <c:noMultiLvlLbl val="0"/>
      </c:catAx>
      <c:valAx>
        <c:axId val="16619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15-25 Years</a:t>
            </a:r>
          </a:p>
        </c:rich>
      </c:tx>
      <c:layout>
        <c:manualLayout>
          <c:xMode val="edge"/>
          <c:yMode val="edge"/>
          <c:x val="0.4009790026246719"/>
          <c:y val="2.7734980252475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AB-4D64-977E-D1C08BD275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C3AB-4D64-977E-D1C08BD275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AB-4D64-977E-D1C08BD275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C3AB-4D64-977E-D1C08BD275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3AB-4D64-977E-D1C08BD275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AB-4D64-977E-D1C08BD275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3AB-4D64-977E-D1C08BD2753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AB-4D64-977E-D1C08BD2753A}"/>
                </c:ext>
              </c:extLst>
            </c:dLbl>
            <c:dLbl>
              <c:idx val="1"/>
              <c:layout>
                <c:manualLayout>
                  <c:x val="-5.9873140857392829E-2"/>
                  <c:y val="0.116486220472440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AB-4D64-977E-D1C08BD2753A}"/>
                </c:ext>
              </c:extLst>
            </c:dLbl>
            <c:dLbl>
              <c:idx val="2"/>
              <c:layout>
                <c:manualLayout>
                  <c:x val="-0.13379636920384952"/>
                  <c:y val="-9.50317147856517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AB-4D64-977E-D1C08BD2753A}"/>
                </c:ext>
              </c:extLst>
            </c:dLbl>
            <c:dLbl>
              <c:idx val="3"/>
              <c:layout>
                <c:manualLayout>
                  <c:x val="-4.4444881889763727E-2"/>
                  <c:y val="-0.132219670457859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AB-4D64-977E-D1C08BD2753A}"/>
                </c:ext>
              </c:extLst>
            </c:dLbl>
            <c:dLbl>
              <c:idx val="4"/>
              <c:layout>
                <c:manualLayout>
                  <c:x val="0.1314781277340332"/>
                  <c:y val="-0.22568496646252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AB-4D64-977E-D1C08BD2753A}"/>
                </c:ext>
              </c:extLst>
            </c:dLbl>
            <c:dLbl>
              <c:idx val="5"/>
              <c:layout>
                <c:manualLayout>
                  <c:x val="0.10497244094488191"/>
                  <c:y val="7.29297900262467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AB-4D64-977E-D1C08BD2753A}"/>
                </c:ext>
              </c:extLst>
            </c:dLbl>
            <c:dLbl>
              <c:idx val="6"/>
              <c:layout>
                <c:manualLayout>
                  <c:x val="2.7968722659667541E-2"/>
                  <c:y val="0.12988954505686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AB-4D64-977E-D1C08BD2753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Sheet1!$A$35:$A$41</c:f>
              <c:strCache>
                <c:ptCount val="7"/>
                <c:pt idx="0">
                  <c:v>Favourite Films By Age Group</c:v>
                </c:pt>
                <c:pt idx="1">
                  <c:v>Barbarbella</c:v>
                </c:pt>
                <c:pt idx="2">
                  <c:v>Die Hard</c:v>
                </c:pt>
                <c:pt idx="3">
                  <c:v>Gone With The Wind</c:v>
                </c:pt>
                <c:pt idx="4">
                  <c:v>Jurassic Park</c:v>
                </c:pt>
                <c:pt idx="5">
                  <c:v>Speed</c:v>
                </c:pt>
                <c:pt idx="6">
                  <c:v>Titanic</c:v>
                </c:pt>
              </c:strCache>
            </c:strRef>
          </c:cat>
          <c:val>
            <c:numRef>
              <c:f>Sheet1!$B$35:$B$41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0.17</c:v>
                </c:pt>
                <c:pt idx="2">
                  <c:v>0.2</c:v>
                </c:pt>
                <c:pt idx="3">
                  <c:v>0.04</c:v>
                </c:pt>
                <c:pt idx="4">
                  <c:v>0.34</c:v>
                </c:pt>
                <c:pt idx="5">
                  <c:v>0.17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D64-977E-D1C08BD275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Sheet1!$A$35:$A$41</c15:sqref>
                        </c15:formulaRef>
                      </c:ext>
                    </c:extLst>
                    <c:strCache>
                      <c:ptCount val="7"/>
                      <c:pt idx="0">
                        <c:v>Favourite Films By Age Group</c:v>
                      </c:pt>
                      <c:pt idx="1">
                        <c:v>Barbarbella</c:v>
                      </c:pt>
                      <c:pt idx="2">
                        <c:v>Die Hard</c:v>
                      </c:pt>
                      <c:pt idx="3">
                        <c:v>Gone With The Wind</c:v>
                      </c:pt>
                      <c:pt idx="4">
                        <c:v>Jurassic Park</c:v>
                      </c:pt>
                      <c:pt idx="5">
                        <c:v>Speed</c:v>
                      </c:pt>
                      <c:pt idx="6">
                        <c:v>Titanic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Sheet1!$C$35:$C$41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0.31</c:v>
                      </c:pt>
                      <c:pt idx="2">
                        <c:v>0.15</c:v>
                      </c:pt>
                      <c:pt idx="3">
                        <c:v>0.19</c:v>
                      </c:pt>
                      <c:pt idx="4">
                        <c:v>0.12</c:v>
                      </c:pt>
                      <c:pt idx="5">
                        <c:v>0.08</c:v>
                      </c:pt>
                      <c:pt idx="6">
                        <c:v>0.15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AB-4D64-977E-D1C08BD2753A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Sheet1!$A$35:$A$41</c15:sqref>
                        </c15:formulaRef>
                      </c:ext>
                    </c:extLst>
                    <c:strCache>
                      <c:ptCount val="7"/>
                      <c:pt idx="0">
                        <c:v>Favourite Films By Age Group</c:v>
                      </c:pt>
                      <c:pt idx="1">
                        <c:v>Barbarbella</c:v>
                      </c:pt>
                      <c:pt idx="2">
                        <c:v>Die Hard</c:v>
                      </c:pt>
                      <c:pt idx="3">
                        <c:v>Gone With The Wind</c:v>
                      </c:pt>
                      <c:pt idx="4">
                        <c:v>Jurassic Park</c:v>
                      </c:pt>
                      <c:pt idx="5">
                        <c:v>Speed</c:v>
                      </c:pt>
                      <c:pt idx="6">
                        <c:v>Titanic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Sheet1!$D$35:$D$41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0.18</c:v>
                      </c:pt>
                      <c:pt idx="2">
                        <c:v>0.01</c:v>
                      </c:pt>
                      <c:pt idx="3">
                        <c:v>0.41</c:v>
                      </c:pt>
                      <c:pt idx="4">
                        <c:v>0.03</c:v>
                      </c:pt>
                      <c:pt idx="5">
                        <c:v>0.11</c:v>
                      </c:pt>
                      <c:pt idx="6">
                        <c:v>0.26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AB-4D64-977E-D1C08BD2753A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Sheet1!$A$35:$A$41</c15:sqref>
                        </c15:formulaRef>
                      </c:ext>
                    </c:extLst>
                    <c:strCache>
                      <c:ptCount val="7"/>
                      <c:pt idx="0">
                        <c:v>Favourite Films By Age Group</c:v>
                      </c:pt>
                      <c:pt idx="1">
                        <c:v>Barbarbella</c:v>
                      </c:pt>
                      <c:pt idx="2">
                        <c:v>Die Hard</c:v>
                      </c:pt>
                      <c:pt idx="3">
                        <c:v>Gone With The Wind</c:v>
                      </c:pt>
                      <c:pt idx="4">
                        <c:v>Jurassic Park</c:v>
                      </c:pt>
                      <c:pt idx="5">
                        <c:v>Speed</c:v>
                      </c:pt>
                      <c:pt idx="6">
                        <c:v>Titanic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Sheet1!$E$35:$E$41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AB-4D64-977E-D1C08BD2753A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91312381090648"/>
          <c:y val="0.1617873848061081"/>
          <c:w val="0.31918813973665233"/>
          <c:h val="0.638486179644781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978512034535527E-3"/>
          <c:y val="0.19432888597258677"/>
          <c:w val="0.6650918635170604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Sheet1!$C$35</c:f>
              <c:strCache>
                <c:ptCount val="1"/>
                <c:pt idx="0">
                  <c:v>26 -40 Years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21-4E9C-B3C6-496EB38DDE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Sheet1!$A$36:$A$41</c:f>
              <c:strCache>
                <c:ptCount val="6"/>
                <c:pt idx="0">
                  <c:v>Barbarbella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Sheet1!$C$36:$C$41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E9C-B3C6-496EB38DDE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Sheet1!$D$35</c:f>
              <c:strCache>
                <c:ptCount val="1"/>
                <c:pt idx="0">
                  <c:v>Over 40's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Sheet1!$A$36:$A$41</c:f>
              <c:strCache>
                <c:ptCount val="6"/>
                <c:pt idx="0">
                  <c:v>Barbarbella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Sheet1!$D$36:$D$41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D-41E3-89CC-AF0BB1FF08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10585</xdr:colOff>
      <xdr:row>18</xdr:row>
      <xdr:rowOff>194734</xdr:rowOff>
    </xdr:from>
    <xdr:to>
      <xdr:col>10</xdr:col>
      <xdr:colOff>412751</xdr:colOff>
      <xdr:row>32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CED86-DDCA-4292-9279-441CFBF6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10584</xdr:rowOff>
    </xdr:from>
    <xdr:to>
      <xdr:col>3</xdr:col>
      <xdr:colOff>973666</xdr:colOff>
      <xdr:row>55</xdr:row>
      <xdr:rowOff>91017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FD36F-538F-45A4-9E59-F5F23E68B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245906</xdr:colOff>
      <xdr:row>40</xdr:row>
      <xdr:rowOff>189130</xdr:rowOff>
    </xdr:from>
    <xdr:to>
      <xdr:col>10</xdr:col>
      <xdr:colOff>953745</xdr:colOff>
      <xdr:row>55</xdr:row>
      <xdr:rowOff>145675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7C75DB-945E-4EA4-8056-7F737C34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39220</xdr:colOff>
      <xdr:row>41</xdr:row>
      <xdr:rowOff>34738</xdr:rowOff>
    </xdr:from>
    <xdr:to>
      <xdr:col>18</xdr:col>
      <xdr:colOff>375396</xdr:colOff>
      <xdr:row>55</xdr:row>
      <xdr:rowOff>110938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59D691-86F5-425D-B379-7386D5F10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4" zoomScale="115" zoomScaleNormal="115" workbookViewId="0">
      <selection activeCell="E4" sqref="E4"/>
    </sheetView>
  </sheetViews>
  <sheetFormatPr defaultRowHeight="15" x14ac:dyDescent="0.25"/>
  <cols>
    <col min="1" max="1" width="33.5703125" customWidth="1"/>
    <col min="2" max="2" width="12.5703125" customWidth="1"/>
    <col min="3" max="3" width="12.85546875" customWidth="1"/>
    <col min="4" max="4" width="14.5703125" customWidth="1"/>
    <col min="5" max="5" width="14.28515625" customWidth="1"/>
    <col min="6" max="6" width="10.7109375" customWidth="1"/>
    <col min="7" max="7" width="9.140625" customWidth="1"/>
    <col min="9" max="9" width="6.85546875" customWidth="1"/>
    <col min="10" max="10" width="12.140625" customWidth="1"/>
    <col min="11" max="11" width="16.8554687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7</v>
      </c>
      <c r="J1" s="2" t="s">
        <v>8</v>
      </c>
      <c r="K1" s="2" t="s">
        <v>22</v>
      </c>
    </row>
    <row r="2" spans="1:11" x14ac:dyDescent="0.25">
      <c r="A2" t="s">
        <v>9</v>
      </c>
      <c r="B2" t="s">
        <v>19</v>
      </c>
      <c r="C2">
        <v>20</v>
      </c>
      <c r="D2">
        <v>28</v>
      </c>
      <c r="E2">
        <v>48</v>
      </c>
      <c r="F2">
        <v>300</v>
      </c>
      <c r="G2" t="str">
        <f>IF(F2&gt;=900,"Cleared","Uncleared")</f>
        <v>Uncleared</v>
      </c>
      <c r="H2">
        <v>2000</v>
      </c>
      <c r="I2">
        <f>2022-H2</f>
        <v>22</v>
      </c>
      <c r="J2" t="str">
        <f>IF(AND(E2&gt;=50,G2="CLEARED"),"YES", "NO")</f>
        <v>NO</v>
      </c>
      <c r="K2" t="s">
        <v>31</v>
      </c>
    </row>
    <row r="3" spans="1:11" x14ac:dyDescent="0.25">
      <c r="A3" t="s">
        <v>10</v>
      </c>
      <c r="B3" t="s">
        <v>19</v>
      </c>
      <c r="C3">
        <v>40</v>
      </c>
      <c r="D3">
        <v>50</v>
      </c>
      <c r="E3">
        <f t="shared" ref="E3:E11" si="0">SUM(C3:D3)</f>
        <v>90</v>
      </c>
      <c r="F3">
        <v>1000</v>
      </c>
      <c r="G3" t="str">
        <f t="shared" ref="G3:G11" si="1">IF(F3&gt;=900,"Cleared","Uncleared")</f>
        <v>Cleared</v>
      </c>
      <c r="H3">
        <v>1998</v>
      </c>
      <c r="I3">
        <f t="shared" ref="I3:I11" si="2">2022-H3</f>
        <v>24</v>
      </c>
      <c r="J3" t="str">
        <f t="shared" ref="J3:J11" si="3">IF(AND(E3&gt;=50,G3="CLEARED"),"YES", "NO")</f>
        <v>YES</v>
      </c>
      <c r="K3" t="s">
        <v>32</v>
      </c>
    </row>
    <row r="4" spans="1:11" x14ac:dyDescent="0.25">
      <c r="A4" t="s">
        <v>11</v>
      </c>
      <c r="B4" t="s">
        <v>19</v>
      </c>
      <c r="C4">
        <v>33</v>
      </c>
      <c r="D4">
        <v>22</v>
      </c>
      <c r="E4">
        <f>SUM(C4:D4)</f>
        <v>55</v>
      </c>
      <c r="F4">
        <v>200</v>
      </c>
      <c r="G4" t="str">
        <f t="shared" si="1"/>
        <v>Uncleared</v>
      </c>
      <c r="H4">
        <v>1991</v>
      </c>
      <c r="I4">
        <f t="shared" si="2"/>
        <v>31</v>
      </c>
      <c r="J4" t="str">
        <f t="shared" si="3"/>
        <v>NO</v>
      </c>
    </row>
    <row r="5" spans="1:11" x14ac:dyDescent="0.25">
      <c r="A5" t="s">
        <v>12</v>
      </c>
      <c r="B5" t="s">
        <v>20</v>
      </c>
      <c r="C5">
        <v>21</v>
      </c>
      <c r="D5">
        <v>41</v>
      </c>
      <c r="E5">
        <f t="shared" si="0"/>
        <v>62</v>
      </c>
      <c r="F5">
        <v>1000</v>
      </c>
      <c r="G5" t="str">
        <f t="shared" si="1"/>
        <v>Cleared</v>
      </c>
      <c r="H5">
        <v>2003</v>
      </c>
      <c r="I5">
        <f t="shared" si="2"/>
        <v>19</v>
      </c>
      <c r="J5" t="str">
        <f t="shared" si="3"/>
        <v>YES</v>
      </c>
    </row>
    <row r="6" spans="1:11" x14ac:dyDescent="0.25">
      <c r="A6" t="s">
        <v>13</v>
      </c>
      <c r="B6" t="s">
        <v>20</v>
      </c>
      <c r="C6">
        <v>50</v>
      </c>
      <c r="D6">
        <v>49</v>
      </c>
      <c r="E6">
        <f t="shared" si="0"/>
        <v>99</v>
      </c>
      <c r="F6">
        <v>900</v>
      </c>
      <c r="G6" t="str">
        <f t="shared" si="1"/>
        <v>Cleared</v>
      </c>
      <c r="H6">
        <v>1995</v>
      </c>
      <c r="I6">
        <f t="shared" si="2"/>
        <v>27</v>
      </c>
      <c r="J6" t="str">
        <f t="shared" si="3"/>
        <v>YES</v>
      </c>
    </row>
    <row r="7" spans="1:11" x14ac:dyDescent="0.25">
      <c r="A7" t="s">
        <v>14</v>
      </c>
      <c r="B7" t="s">
        <v>20</v>
      </c>
      <c r="C7">
        <v>45</v>
      </c>
      <c r="D7">
        <v>50</v>
      </c>
      <c r="E7">
        <f t="shared" si="0"/>
        <v>95</v>
      </c>
      <c r="F7">
        <v>700</v>
      </c>
      <c r="G7" t="str">
        <f t="shared" si="1"/>
        <v>Uncleared</v>
      </c>
      <c r="H7">
        <v>2000</v>
      </c>
      <c r="I7">
        <f t="shared" si="2"/>
        <v>22</v>
      </c>
      <c r="J7" t="str">
        <f t="shared" si="3"/>
        <v>NO</v>
      </c>
    </row>
    <row r="8" spans="1:11" x14ac:dyDescent="0.25">
      <c r="A8" t="s">
        <v>15</v>
      </c>
      <c r="B8" t="s">
        <v>20</v>
      </c>
      <c r="C8">
        <v>38</v>
      </c>
      <c r="D8">
        <v>48</v>
      </c>
      <c r="E8">
        <f t="shared" si="0"/>
        <v>86</v>
      </c>
      <c r="F8">
        <v>1000</v>
      </c>
      <c r="G8" t="str">
        <f t="shared" si="1"/>
        <v>Cleared</v>
      </c>
      <c r="H8">
        <v>2001</v>
      </c>
      <c r="I8">
        <f t="shared" si="2"/>
        <v>21</v>
      </c>
      <c r="J8" t="str">
        <f t="shared" si="3"/>
        <v>YES</v>
      </c>
    </row>
    <row r="9" spans="1:11" x14ac:dyDescent="0.25">
      <c r="A9" t="s">
        <v>16</v>
      </c>
      <c r="B9" t="s">
        <v>19</v>
      </c>
      <c r="C9">
        <v>48</v>
      </c>
      <c r="D9">
        <v>38</v>
      </c>
      <c r="E9">
        <f t="shared" si="0"/>
        <v>86</v>
      </c>
      <c r="F9">
        <v>1000</v>
      </c>
      <c r="G9" t="str">
        <f t="shared" si="1"/>
        <v>Cleared</v>
      </c>
      <c r="H9">
        <v>1992</v>
      </c>
      <c r="I9">
        <f t="shared" si="2"/>
        <v>30</v>
      </c>
      <c r="J9" t="str">
        <f t="shared" si="3"/>
        <v>YES</v>
      </c>
    </row>
    <row r="10" spans="1:11" x14ac:dyDescent="0.25">
      <c r="A10" t="s">
        <v>17</v>
      </c>
      <c r="B10" t="s">
        <v>20</v>
      </c>
      <c r="C10">
        <v>15</v>
      </c>
      <c r="D10">
        <v>18</v>
      </c>
      <c r="E10">
        <f t="shared" si="0"/>
        <v>33</v>
      </c>
      <c r="F10">
        <v>300</v>
      </c>
      <c r="G10" t="str">
        <f t="shared" si="1"/>
        <v>Uncleared</v>
      </c>
      <c r="H10">
        <v>1999</v>
      </c>
      <c r="I10">
        <f t="shared" si="2"/>
        <v>23</v>
      </c>
      <c r="J10" t="str">
        <f t="shared" si="3"/>
        <v>NO</v>
      </c>
    </row>
    <row r="11" spans="1:11" x14ac:dyDescent="0.25">
      <c r="A11" t="s">
        <v>18</v>
      </c>
      <c r="B11" t="s">
        <v>20</v>
      </c>
      <c r="C11">
        <v>11</v>
      </c>
      <c r="D11">
        <v>5</v>
      </c>
      <c r="E11">
        <f t="shared" si="0"/>
        <v>16</v>
      </c>
      <c r="F11">
        <v>1000</v>
      </c>
      <c r="G11" t="str">
        <f t="shared" si="1"/>
        <v>Cleared</v>
      </c>
      <c r="H11">
        <v>2004</v>
      </c>
      <c r="I11">
        <f t="shared" si="2"/>
        <v>18</v>
      </c>
      <c r="J11" t="str">
        <f t="shared" si="3"/>
        <v>NO</v>
      </c>
    </row>
    <row r="13" spans="1:11" ht="15.75" x14ac:dyDescent="0.25">
      <c r="B13" s="1" t="s">
        <v>23</v>
      </c>
      <c r="C13" s="1"/>
      <c r="D13" s="1"/>
      <c r="E13">
        <f>AVERAGE(E2:E11)</f>
        <v>67</v>
      </c>
    </row>
    <row r="14" spans="1:11" ht="15.75" x14ac:dyDescent="0.25">
      <c r="B14" s="1" t="s">
        <v>24</v>
      </c>
      <c r="C14" s="1"/>
      <c r="D14" s="1"/>
      <c r="E14">
        <f>MAX(E2:E11)</f>
        <v>99</v>
      </c>
    </row>
    <row r="15" spans="1:11" ht="15.75" x14ac:dyDescent="0.25">
      <c r="B15" s="1" t="s">
        <v>25</v>
      </c>
      <c r="C15" s="1"/>
      <c r="D15" s="1"/>
      <c r="E15">
        <f>MIN(E2:E11)</f>
        <v>16</v>
      </c>
    </row>
    <row r="16" spans="1:11" ht="15.75" x14ac:dyDescent="0.25">
      <c r="B16" s="1" t="s">
        <v>26</v>
      </c>
      <c r="C16" s="1"/>
      <c r="D16" s="1"/>
      <c r="E16">
        <f>MEDIAN(E2:E11)</f>
        <v>74</v>
      </c>
    </row>
    <row r="17" spans="1:5" ht="15.75" x14ac:dyDescent="0.25">
      <c r="B17" s="1" t="s">
        <v>27</v>
      </c>
      <c r="C17" s="1"/>
      <c r="D17" s="1"/>
      <c r="E17">
        <f>MODE(E2:E11)</f>
        <v>86</v>
      </c>
    </row>
    <row r="18" spans="1:5" ht="15.75" x14ac:dyDescent="0.25">
      <c r="B18" s="1" t="s">
        <v>28</v>
      </c>
      <c r="C18" s="1"/>
      <c r="D18" s="1"/>
      <c r="E18">
        <f>COUNTIF(B2:B11,"F")</f>
        <v>4</v>
      </c>
    </row>
    <row r="19" spans="1:5" ht="15.75" x14ac:dyDescent="0.25">
      <c r="B19" s="1" t="s">
        <v>29</v>
      </c>
      <c r="C19" s="1"/>
      <c r="D19" s="1"/>
      <c r="E19">
        <f>COUNTIF(B2:B11,"M")</f>
        <v>6</v>
      </c>
    </row>
    <row r="20" spans="1:5" ht="15.75" x14ac:dyDescent="0.25">
      <c r="B20" s="1" t="s">
        <v>30</v>
      </c>
      <c r="C20" s="1"/>
      <c r="D20" s="1"/>
      <c r="E20">
        <f>COUNTA(A2:A11)</f>
        <v>10</v>
      </c>
    </row>
    <row r="23" spans="1:5" ht="19.5" x14ac:dyDescent="0.3">
      <c r="A23" s="3" t="s">
        <v>33</v>
      </c>
      <c r="B23" s="1" t="s">
        <v>35</v>
      </c>
      <c r="C23" s="1" t="s">
        <v>36</v>
      </c>
    </row>
    <row r="25" spans="1:5" ht="15.75" x14ac:dyDescent="0.25">
      <c r="A25" s="4" t="s">
        <v>34</v>
      </c>
      <c r="B25" s="5">
        <v>0.03</v>
      </c>
      <c r="C25" s="5">
        <v>0.32</v>
      </c>
    </row>
    <row r="26" spans="1:5" x14ac:dyDescent="0.25">
      <c r="A26" t="s">
        <v>37</v>
      </c>
      <c r="B26" s="5">
        <v>0.39</v>
      </c>
      <c r="C26" s="5">
        <v>0.12</v>
      </c>
    </row>
    <row r="27" spans="1:5" x14ac:dyDescent="0.25">
      <c r="A27" t="s">
        <v>38</v>
      </c>
      <c r="B27" s="5">
        <v>0.21</v>
      </c>
      <c r="C27" s="5">
        <v>0.08</v>
      </c>
    </row>
    <row r="28" spans="1:5" x14ac:dyDescent="0.25">
      <c r="A28" t="s">
        <v>39</v>
      </c>
      <c r="B28" s="5">
        <v>0.06</v>
      </c>
      <c r="C28" s="5">
        <v>0.17</v>
      </c>
    </row>
    <row r="29" spans="1:5" x14ac:dyDescent="0.25">
      <c r="A29" t="s">
        <v>40</v>
      </c>
      <c r="B29" s="5">
        <v>0.19</v>
      </c>
      <c r="C29" s="5">
        <v>0.1</v>
      </c>
    </row>
    <row r="30" spans="1:5" x14ac:dyDescent="0.25">
      <c r="A30" t="s">
        <v>41</v>
      </c>
      <c r="B30" s="5">
        <v>0.12</v>
      </c>
      <c r="C30" s="5">
        <v>0.21</v>
      </c>
    </row>
    <row r="35" spans="1:4" ht="15.75" x14ac:dyDescent="0.25">
      <c r="A35" s="6" t="s">
        <v>42</v>
      </c>
      <c r="B35" t="s">
        <v>44</v>
      </c>
      <c r="C35" t="s">
        <v>45</v>
      </c>
      <c r="D35" t="s">
        <v>46</v>
      </c>
    </row>
    <row r="36" spans="1:4" x14ac:dyDescent="0.25">
      <c r="A36" t="s">
        <v>43</v>
      </c>
      <c r="B36" s="5">
        <v>0.17</v>
      </c>
      <c r="C36" s="5">
        <v>0.31</v>
      </c>
      <c r="D36" s="5">
        <v>0.18</v>
      </c>
    </row>
    <row r="37" spans="1:4" x14ac:dyDescent="0.25">
      <c r="A37" t="s">
        <v>47</v>
      </c>
      <c r="B37" s="5">
        <v>0.2</v>
      </c>
      <c r="C37" s="5">
        <v>0.15</v>
      </c>
      <c r="D37" s="5">
        <v>0.01</v>
      </c>
    </row>
    <row r="38" spans="1:4" x14ac:dyDescent="0.25">
      <c r="A38" t="s">
        <v>48</v>
      </c>
      <c r="B38" s="5">
        <v>0.04</v>
      </c>
      <c r="C38" s="5">
        <v>0.19</v>
      </c>
      <c r="D38" s="5">
        <v>0.41</v>
      </c>
    </row>
    <row r="39" spans="1:4" x14ac:dyDescent="0.25">
      <c r="A39" t="s">
        <v>49</v>
      </c>
      <c r="B39" s="5">
        <v>0.34</v>
      </c>
      <c r="C39" s="5">
        <v>0.12</v>
      </c>
      <c r="D39" s="5">
        <v>0.03</v>
      </c>
    </row>
    <row r="40" spans="1:4" x14ac:dyDescent="0.25">
      <c r="A40" t="s">
        <v>50</v>
      </c>
      <c r="B40" s="5">
        <v>0.17</v>
      </c>
      <c r="C40" s="5">
        <v>0.08</v>
      </c>
      <c r="D40" s="5">
        <v>0.11</v>
      </c>
    </row>
    <row r="41" spans="1:4" x14ac:dyDescent="0.25">
      <c r="A41" t="s">
        <v>51</v>
      </c>
      <c r="B41" s="5">
        <v>0.08</v>
      </c>
      <c r="C41" s="5">
        <v>0.15</v>
      </c>
      <c r="D41" s="5">
        <v>0.26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2022-03-11T08:26:02Z</dcterms:created>
  <dcterms:modified xsi:type="dcterms:W3CDTF">2022-03-25T10:08:26Z</dcterms:modified>
</cp:coreProperties>
</file>