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371/"/>
    </mc:Choice>
  </mc:AlternateContent>
  <xr:revisionPtr revIDLastSave="0" documentId="13_ncr:1_{DF4C25EC-722A-F84B-AD5F-0C566948390D}" xr6:coauthVersionLast="47" xr6:coauthVersionMax="47" xr10:uidLastSave="{00000000-0000-0000-0000-000000000000}"/>
  <bookViews>
    <workbookView xWindow="0" yWindow="0" windowWidth="28800" windowHeight="18000" xr2:uid="{C0FF68D4-2644-3945-A23B-82613D8EB2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  <c r="D42" i="1"/>
  <c r="E42" i="1"/>
  <c r="D41" i="1"/>
  <c r="D40" i="1"/>
  <c r="D39" i="1"/>
  <c r="D38" i="1"/>
  <c r="E41" i="1"/>
  <c r="E38" i="1"/>
  <c r="E39" i="1" s="1"/>
  <c r="E40" i="1" s="1"/>
  <c r="D37" i="1"/>
  <c r="E37" i="1"/>
  <c r="D36" i="1"/>
  <c r="E36" i="1"/>
  <c r="D35" i="1"/>
  <c r="E35" i="1"/>
  <c r="D34" i="1"/>
  <c r="E34" i="1"/>
  <c r="E33" i="1"/>
  <c r="D33" i="1"/>
  <c r="D32" i="1"/>
  <c r="E32" i="1"/>
  <c r="D31" i="1"/>
  <c r="D30" i="1"/>
  <c r="E31" i="1"/>
  <c r="E30" i="1"/>
  <c r="D29" i="1"/>
  <c r="E29" i="1"/>
  <c r="D25" i="1"/>
  <c r="D24" i="1"/>
  <c r="D23" i="1"/>
  <c r="D22" i="1"/>
  <c r="D21" i="1"/>
  <c r="D20" i="1"/>
  <c r="D19" i="1"/>
  <c r="D18" i="1"/>
  <c r="D17" i="1"/>
  <c r="D16" i="1"/>
  <c r="E25" i="1"/>
  <c r="E17" i="1"/>
  <c r="E18" i="1"/>
  <c r="E19" i="1"/>
  <c r="E20" i="1"/>
  <c r="E21" i="1"/>
  <c r="E22" i="1"/>
  <c r="E23" i="1"/>
  <c r="E24" i="1"/>
  <c r="E16" i="1"/>
  <c r="D15" i="1"/>
  <c r="D6" i="1"/>
  <c r="D5" i="1"/>
  <c r="D12" i="1"/>
  <c r="D11" i="1"/>
  <c r="D10" i="1"/>
  <c r="D9" i="1"/>
  <c r="D8" i="1"/>
  <c r="D7" i="1"/>
  <c r="E6" i="1"/>
  <c r="E7" i="1" s="1"/>
  <c r="E8" i="1" s="1"/>
  <c r="E9" i="1" s="1"/>
  <c r="E10" i="1" s="1"/>
  <c r="E11" i="1" s="1"/>
  <c r="E5" i="1"/>
  <c r="D4" i="1"/>
  <c r="C10" i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<sst xmlns="http://schemas.openxmlformats.org/spreadsheetml/2006/main" count="110" uniqueCount="99">
  <si>
    <t>п.3</t>
  </si>
  <si>
    <t>nu, Hz</t>
  </si>
  <si>
    <t>I, mA</t>
  </si>
  <si>
    <t>U, V</t>
  </si>
  <si>
    <t>460.65</t>
  </si>
  <si>
    <t>455.82</t>
  </si>
  <si>
    <t>450.30</t>
  </si>
  <si>
    <t>0.2494</t>
  </si>
  <si>
    <t>0.3014</t>
  </si>
  <si>
    <t>0.3494</t>
  </si>
  <si>
    <t>0.3934</t>
  </si>
  <si>
    <t>438.08</t>
  </si>
  <si>
    <t>0.4333</t>
  </si>
  <si>
    <t>431.85</t>
  </si>
  <si>
    <t>425.74</t>
  </si>
  <si>
    <t>0.5020</t>
  </si>
  <si>
    <t>419.8</t>
  </si>
  <si>
    <t>0.5311</t>
  </si>
  <si>
    <t>0.4695</t>
  </si>
  <si>
    <t>414.05</t>
  </si>
  <si>
    <t>0.5571</t>
  </si>
  <si>
    <t>408.59</t>
  </si>
  <si>
    <t>0.5802</t>
  </si>
  <si>
    <t>464.6</t>
  </si>
  <si>
    <t>0.151</t>
  </si>
  <si>
    <t>0.194</t>
  </si>
  <si>
    <t>Разности фаз</t>
  </si>
  <si>
    <t>сдвиг, рад</t>
  </si>
  <si>
    <t>0.5266</t>
  </si>
  <si>
    <t>418.63</t>
  </si>
  <si>
    <t>411.06</t>
  </si>
  <si>
    <t>0.5612</t>
  </si>
  <si>
    <t>403.97</t>
  </si>
  <si>
    <t>0.5908</t>
  </si>
  <si>
    <t>397.38</t>
  </si>
  <si>
    <t>0.6161</t>
  </si>
  <si>
    <t>391.38</t>
  </si>
  <si>
    <t>0.6379</t>
  </si>
  <si>
    <t>0.6565</t>
  </si>
  <si>
    <t>385.78</t>
  </si>
  <si>
    <t>380.75</t>
  </si>
  <si>
    <t>0.6724</t>
  </si>
  <si>
    <t>376.15</t>
  </si>
  <si>
    <t>0.686</t>
  </si>
  <si>
    <t>0.6978</t>
  </si>
  <si>
    <t>371.94</t>
  </si>
  <si>
    <t>200-1100 hz</t>
  </si>
  <si>
    <t>100-200 hz</t>
  </si>
  <si>
    <t>0.7167</t>
  </si>
  <si>
    <t>364.49</t>
  </si>
  <si>
    <t>346.57</t>
  </si>
  <si>
    <t>0.7522</t>
  </si>
  <si>
    <t>0.7633</t>
  </si>
  <si>
    <t>333.47</t>
  </si>
  <si>
    <t>327.20</t>
  </si>
  <si>
    <t>0.7643</t>
  </si>
  <si>
    <t>320.16</t>
  </si>
  <si>
    <t>0.7599</t>
  </si>
  <si>
    <t>313.61</t>
  </si>
  <si>
    <t>0.7527</t>
  </si>
  <si>
    <t>0.7424</t>
  </si>
  <si>
    <t>307.26</t>
  </si>
  <si>
    <t>0.7305</t>
  </si>
  <si>
    <t>300.96</t>
  </si>
  <si>
    <t>0.7175</t>
  </si>
  <si>
    <t>294.63</t>
  </si>
  <si>
    <t>0.7035</t>
  </si>
  <si>
    <t>288.25</t>
  </si>
  <si>
    <t>0.6889</t>
  </si>
  <si>
    <t>много</t>
  </si>
  <si>
    <t>0.6837</t>
  </si>
  <si>
    <t>279.71</t>
  </si>
  <si>
    <t>0.3680</t>
  </si>
  <si>
    <t>153.40</t>
  </si>
  <si>
    <t>0.2244</t>
  </si>
  <si>
    <t>98.51</t>
  </si>
  <si>
    <t>71.04</t>
  </si>
  <si>
    <t>0.1515</t>
  </si>
  <si>
    <t>54.51</t>
  </si>
  <si>
    <t>0.1087</t>
  </si>
  <si>
    <t>42.77</t>
  </si>
  <si>
    <t>0.0804</t>
  </si>
  <si>
    <t>34.66</t>
  </si>
  <si>
    <t>0.0621</t>
  </si>
  <si>
    <t>28.268</t>
  </si>
  <si>
    <t>0.0495</t>
  </si>
  <si>
    <t>0.0404</t>
  </si>
  <si>
    <t>18.507</t>
  </si>
  <si>
    <t>0.0339</t>
  </si>
  <si>
    <t>23.001</t>
  </si>
  <si>
    <t>14.551</t>
  </si>
  <si>
    <t>0.0291</t>
  </si>
  <si>
    <t>0.025</t>
  </si>
  <si>
    <t>0.0218</t>
  </si>
  <si>
    <t>0.017</t>
  </si>
  <si>
    <t>0.0138</t>
  </si>
  <si>
    <t>Индуктивность</t>
  </si>
  <si>
    <t>nu, hz</t>
  </si>
  <si>
    <t>L, mHenry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</si>
</sst>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5859-17BF-A443-BD5F-2B0ADA9268CB}">
  <dimension ref="A1:J42"/>
  <sheetViews>
    <sheetView tabSelected="1" zoomScale="140" zoomScaleNormal="140" workbookViewId="0">
      <selection activeCell="I22" sqref="I22"/>
    </sheetView>
  </sheetViews>
  <sheetFormatPr baseColWidth="10" defaultRowHeight="18" x14ac:dyDescent="0.2"/>
  <cols>
    <col min="1" max="3" width="10.83203125" style="1"/>
    <col min="4" max="4" width="11.5" style="1" bestFit="1" customWidth="1"/>
    <col min="5" max="5" width="11.1640625" style="1" bestFit="1" customWidth="1"/>
    <col min="6" max="6" width="10.83203125" style="1"/>
    <col min="7" max="7" width="11.1640625" style="1" bestFit="1" customWidth="1"/>
    <col min="8" max="8" width="7" style="1" bestFit="1" customWidth="1"/>
    <col min="9" max="9" width="11.6640625" style="1" bestFit="1" customWidth="1"/>
    <col min="10" max="16384" width="10.83203125" style="1"/>
  </cols>
  <sheetData>
    <row r="1" spans="1:10" s="5" customFormat="1" ht="23" x14ac:dyDescent="0.25">
      <c r="A1" s="3" t="s">
        <v>0</v>
      </c>
      <c r="B1" s="3"/>
      <c r="C1" s="3"/>
      <c r="D1" s="3" t="s">
        <v>26</v>
      </c>
      <c r="E1" s="3"/>
      <c r="F1" s="3"/>
      <c r="G1" s="3"/>
      <c r="H1" s="3" t="s">
        <v>96</v>
      </c>
      <c r="I1" s="3"/>
      <c r="J1" s="3"/>
    </row>
    <row r="2" spans="1:10" x14ac:dyDescent="0.2">
      <c r="A2" s="1" t="s">
        <v>3</v>
      </c>
      <c r="B2" s="1" t="s">
        <v>2</v>
      </c>
      <c r="C2" s="1" t="s">
        <v>1</v>
      </c>
      <c r="D2" s="2" t="s">
        <v>47</v>
      </c>
      <c r="E2" s="2"/>
      <c r="F2" s="2"/>
      <c r="G2" s="2"/>
      <c r="H2" s="1" t="s">
        <v>97</v>
      </c>
      <c r="I2" s="1" t="s">
        <v>98</v>
      </c>
    </row>
    <row r="3" spans="1:10" x14ac:dyDescent="0.2">
      <c r="A3" s="1" t="s">
        <v>24</v>
      </c>
      <c r="B3" s="1">
        <v>467</v>
      </c>
      <c r="C3" s="1">
        <v>20</v>
      </c>
      <c r="D3" s="1" t="s">
        <v>27</v>
      </c>
      <c r="E3" s="1" t="s">
        <v>1</v>
      </c>
      <c r="F3" s="1" t="s">
        <v>3</v>
      </c>
      <c r="G3" s="1" t="s">
        <v>2</v>
      </c>
      <c r="H3" s="1">
        <v>50</v>
      </c>
      <c r="I3" s="6">
        <v>10.37</v>
      </c>
    </row>
    <row r="4" spans="1:10" x14ac:dyDescent="0.2">
      <c r="A4" s="1" t="s">
        <v>25</v>
      </c>
      <c r="B4" s="1" t="s">
        <v>23</v>
      </c>
      <c r="C4" s="1">
        <v>29</v>
      </c>
      <c r="D4" s="1">
        <f>8.5/25.5</f>
        <v>0.33333333333333331</v>
      </c>
      <c r="E4" s="1">
        <v>100</v>
      </c>
      <c r="F4" s="1" t="s">
        <v>28</v>
      </c>
      <c r="G4" s="1" t="s">
        <v>29</v>
      </c>
      <c r="H4" s="1">
        <f>H3+100</f>
        <v>150</v>
      </c>
      <c r="I4" s="6">
        <v>7.56</v>
      </c>
    </row>
    <row r="5" spans="1:10" x14ac:dyDescent="0.2">
      <c r="A5" s="1" t="s">
        <v>7</v>
      </c>
      <c r="B5" s="1" t="s">
        <v>4</v>
      </c>
      <c r="C5" s="1">
        <v>38</v>
      </c>
      <c r="D5" s="1">
        <f>7/22.5</f>
        <v>0.31111111111111112</v>
      </c>
      <c r="E5" s="1">
        <f>E4+12</f>
        <v>112</v>
      </c>
      <c r="F5" s="1" t="s">
        <v>31</v>
      </c>
      <c r="G5" s="1" t="s">
        <v>30</v>
      </c>
      <c r="H5" s="1">
        <f t="shared" ref="H5:H6" si="0">H4+100</f>
        <v>250</v>
      </c>
      <c r="I5" s="6">
        <v>5.63</v>
      </c>
    </row>
    <row r="6" spans="1:10" x14ac:dyDescent="0.2">
      <c r="A6" s="1" t="s">
        <v>8</v>
      </c>
      <c r="B6" s="1" t="s">
        <v>5</v>
      </c>
      <c r="C6" s="1">
        <v>47</v>
      </c>
      <c r="D6" s="1">
        <f>6/20</f>
        <v>0.3</v>
      </c>
      <c r="E6" s="1">
        <f>E5+12</f>
        <v>124</v>
      </c>
      <c r="F6" s="1" t="s">
        <v>33</v>
      </c>
      <c r="G6" s="1" t="s">
        <v>32</v>
      </c>
      <c r="H6" s="1">
        <v>400</v>
      </c>
      <c r="I6" s="6">
        <v>4.28</v>
      </c>
    </row>
    <row r="7" spans="1:10" x14ac:dyDescent="0.2">
      <c r="A7" s="1" t="s">
        <v>9</v>
      </c>
      <c r="B7" s="1" t="s">
        <v>6</v>
      </c>
      <c r="C7" s="1">
        <v>56</v>
      </c>
      <c r="D7" s="1">
        <f>5.5/18.5</f>
        <v>0.29729729729729731</v>
      </c>
      <c r="E7" s="1">
        <f>E6+12</f>
        <v>136</v>
      </c>
      <c r="F7" s="1" t="s">
        <v>35</v>
      </c>
      <c r="G7" s="1" t="s">
        <v>34</v>
      </c>
      <c r="H7" s="1">
        <v>500</v>
      </c>
      <c r="I7" s="6">
        <v>3.86</v>
      </c>
    </row>
    <row r="8" spans="1:10" x14ac:dyDescent="0.2">
      <c r="A8" s="1" t="s">
        <v>10</v>
      </c>
      <c r="B8" s="1">
        <v>444.32</v>
      </c>
      <c r="C8" s="1">
        <v>65</v>
      </c>
      <c r="D8" s="1">
        <f>4.5/17</f>
        <v>0.26470588235294118</v>
      </c>
      <c r="E8" s="1">
        <f>E7+12</f>
        <v>148</v>
      </c>
      <c r="F8" s="1" t="s">
        <v>37</v>
      </c>
      <c r="G8" s="1" t="s">
        <v>36</v>
      </c>
      <c r="H8" s="1">
        <v>750</v>
      </c>
      <c r="I8" s="6">
        <v>3.41</v>
      </c>
    </row>
    <row r="9" spans="1:10" x14ac:dyDescent="0.2">
      <c r="A9" s="1" t="s">
        <v>12</v>
      </c>
      <c r="B9" s="1" t="s">
        <v>11</v>
      </c>
      <c r="C9" s="1">
        <v>74</v>
      </c>
      <c r="D9" s="1">
        <f>4/15.5</f>
        <v>0.25806451612903225</v>
      </c>
      <c r="E9" s="1">
        <f>E8+12</f>
        <v>160</v>
      </c>
      <c r="F9" s="1" t="s">
        <v>38</v>
      </c>
      <c r="G9" s="1" t="s">
        <v>39</v>
      </c>
      <c r="H9" s="1">
        <v>800</v>
      </c>
      <c r="I9" s="6">
        <v>3.35</v>
      </c>
    </row>
    <row r="10" spans="1:10" x14ac:dyDescent="0.2">
      <c r="A10" s="1" t="s">
        <v>18</v>
      </c>
      <c r="B10" s="1" t="s">
        <v>13</v>
      </c>
      <c r="C10" s="1">
        <f>C9+9</f>
        <v>83</v>
      </c>
      <c r="D10" s="1">
        <f>3.5/14</f>
        <v>0.25</v>
      </c>
      <c r="E10" s="1">
        <f>E9+12</f>
        <v>172</v>
      </c>
      <c r="F10" s="1" t="s">
        <v>41</v>
      </c>
      <c r="G10" s="1" t="s">
        <v>40</v>
      </c>
      <c r="H10" s="1">
        <v>1000</v>
      </c>
      <c r="I10" s="6">
        <v>3.23</v>
      </c>
    </row>
    <row r="11" spans="1:10" x14ac:dyDescent="0.2">
      <c r="A11" s="1" t="s">
        <v>15</v>
      </c>
      <c r="B11" s="1" t="s">
        <v>14</v>
      </c>
      <c r="C11" s="1">
        <f>C10+9</f>
        <v>92</v>
      </c>
      <c r="D11" s="1">
        <f>3/13</f>
        <v>0.23076923076923078</v>
      </c>
      <c r="E11" s="1">
        <f>E10+12</f>
        <v>184</v>
      </c>
      <c r="F11" s="1" t="s">
        <v>43</v>
      </c>
      <c r="G11" s="1" t="s">
        <v>42</v>
      </c>
      <c r="H11" s="1">
        <v>600</v>
      </c>
      <c r="I11" s="6">
        <v>3.62</v>
      </c>
    </row>
    <row r="12" spans="1:10" x14ac:dyDescent="0.2">
      <c r="A12" s="1" t="s">
        <v>17</v>
      </c>
      <c r="B12" s="1" t="s">
        <v>16</v>
      </c>
      <c r="C12" s="1">
        <f>C11+9</f>
        <v>101</v>
      </c>
      <c r="D12" s="1">
        <f>2.5/12.5</f>
        <v>0.2</v>
      </c>
      <c r="E12" s="1">
        <v>196</v>
      </c>
      <c r="F12" s="1" t="s">
        <v>44</v>
      </c>
      <c r="G12" s="1" t="s">
        <v>45</v>
      </c>
      <c r="I12" s="6"/>
    </row>
    <row r="13" spans="1:10" x14ac:dyDescent="0.2">
      <c r="A13" s="1" t="s">
        <v>20</v>
      </c>
      <c r="B13" s="1" t="s">
        <v>19</v>
      </c>
      <c r="C13" s="1">
        <f>C12+9</f>
        <v>110</v>
      </c>
      <c r="D13" s="2" t="s">
        <v>46</v>
      </c>
      <c r="E13" s="2"/>
      <c r="F13" s="2"/>
      <c r="G13" s="2"/>
      <c r="H13" s="1">
        <v>1500</v>
      </c>
      <c r="I13" s="6">
        <v>3.09</v>
      </c>
    </row>
    <row r="14" spans="1:10" x14ac:dyDescent="0.2">
      <c r="A14" s="1" t="s">
        <v>22</v>
      </c>
      <c r="B14" s="1" t="s">
        <v>21</v>
      </c>
      <c r="C14" s="1">
        <f>C13+9</f>
        <v>119</v>
      </c>
      <c r="D14" s="1" t="s">
        <v>27</v>
      </c>
      <c r="E14" s="1" t="s">
        <v>1</v>
      </c>
      <c r="F14" s="1" t="s">
        <v>3</v>
      </c>
      <c r="G14" s="1" t="s">
        <v>2</v>
      </c>
      <c r="H14" s="1">
        <v>4000</v>
      </c>
      <c r="I14" s="6">
        <v>0.12</v>
      </c>
    </row>
    <row r="15" spans="1:10" x14ac:dyDescent="0.2">
      <c r="D15" s="1">
        <f>4.5/22</f>
        <v>0.20454545454545456</v>
      </c>
      <c r="E15" s="1">
        <v>220</v>
      </c>
      <c r="F15" s="1" t="s">
        <v>48</v>
      </c>
      <c r="G15" s="1" t="s">
        <v>49</v>
      </c>
      <c r="H15" s="1">
        <v>5000</v>
      </c>
      <c r="I15" s="6">
        <v>3.04</v>
      </c>
    </row>
    <row r="16" spans="1:10" x14ac:dyDescent="0.2">
      <c r="D16" s="1">
        <f>2.5/16</f>
        <v>0.15625</v>
      </c>
      <c r="E16" s="1">
        <f>E15+85</f>
        <v>305</v>
      </c>
      <c r="F16" s="1" t="s">
        <v>51</v>
      </c>
      <c r="G16" s="1" t="s">
        <v>50</v>
      </c>
      <c r="H16" s="1">
        <v>7500</v>
      </c>
      <c r="I16" s="1">
        <v>3.0779999999999998</v>
      </c>
    </row>
    <row r="17" spans="4:9" x14ac:dyDescent="0.2">
      <c r="D17" s="1">
        <f>4/31.5</f>
        <v>0.12698412698412698</v>
      </c>
      <c r="E17" s="1">
        <f t="shared" ref="E17:E24" si="1">E16+85</f>
        <v>390</v>
      </c>
      <c r="F17" s="1" t="s">
        <v>52</v>
      </c>
      <c r="G17" s="1" t="s">
        <v>53</v>
      </c>
      <c r="H17" s="1">
        <v>10000</v>
      </c>
      <c r="I17" s="1">
        <v>3.1579999999999999</v>
      </c>
    </row>
    <row r="18" spans="4:9" x14ac:dyDescent="0.2">
      <c r="D18" s="1">
        <f>2.5/23</f>
        <v>0.10869565217391304</v>
      </c>
      <c r="E18" s="1">
        <f t="shared" si="1"/>
        <v>475</v>
      </c>
      <c r="F18" s="1" t="s">
        <v>55</v>
      </c>
      <c r="G18" s="1" t="s">
        <v>54</v>
      </c>
      <c r="H18" s="1">
        <v>15000</v>
      </c>
      <c r="I18" s="1">
        <v>3.4729999999999999</v>
      </c>
    </row>
    <row r="19" spans="4:9" x14ac:dyDescent="0.2">
      <c r="D19" s="1">
        <f>4/44</f>
        <v>9.0909090909090912E-2</v>
      </c>
      <c r="E19" s="1">
        <f t="shared" si="1"/>
        <v>560</v>
      </c>
      <c r="F19" s="1" t="s">
        <v>57</v>
      </c>
      <c r="G19" s="1" t="s">
        <v>56</v>
      </c>
      <c r="H19" s="1">
        <v>16200</v>
      </c>
      <c r="I19" s="1">
        <v>3.5874999999999999</v>
      </c>
    </row>
    <row r="20" spans="4:9" x14ac:dyDescent="0.2">
      <c r="D20" s="1">
        <f>2.5/38</f>
        <v>6.5789473684210523E-2</v>
      </c>
      <c r="E20" s="1">
        <f t="shared" si="1"/>
        <v>645</v>
      </c>
      <c r="F20" s="1" t="s">
        <v>59</v>
      </c>
      <c r="G20" s="1" t="s">
        <v>58</v>
      </c>
      <c r="H20" s="1">
        <v>20000</v>
      </c>
      <c r="I20" s="1">
        <v>4.1020000000000003</v>
      </c>
    </row>
    <row r="21" spans="4:9" x14ac:dyDescent="0.2">
      <c r="D21" s="1">
        <f>2/33</f>
        <v>6.0606060606060608E-2</v>
      </c>
      <c r="E21" s="1">
        <f t="shared" si="1"/>
        <v>730</v>
      </c>
      <c r="F21" s="1" t="s">
        <v>60</v>
      </c>
      <c r="G21" s="1" t="s">
        <v>61</v>
      </c>
    </row>
    <row r="22" spans="4:9" x14ac:dyDescent="0.2">
      <c r="D22" s="1">
        <f>1.5/30</f>
        <v>0.05</v>
      </c>
      <c r="E22" s="1">
        <f t="shared" si="1"/>
        <v>815</v>
      </c>
      <c r="F22" s="1" t="s">
        <v>62</v>
      </c>
      <c r="G22" s="1" t="s">
        <v>63</v>
      </c>
    </row>
    <row r="23" spans="4:9" x14ac:dyDescent="0.2">
      <c r="D23" s="1">
        <f>1/22</f>
        <v>4.5454545454545456E-2</v>
      </c>
      <c r="E23" s="1">
        <f t="shared" si="1"/>
        <v>900</v>
      </c>
      <c r="F23" s="1" t="s">
        <v>64</v>
      </c>
      <c r="G23" s="1" t="s">
        <v>65</v>
      </c>
    </row>
    <row r="24" spans="4:9" x14ac:dyDescent="0.2">
      <c r="D24" s="1">
        <f>0.5/25</f>
        <v>0.02</v>
      </c>
      <c r="E24" s="1">
        <f t="shared" si="1"/>
        <v>985</v>
      </c>
      <c r="F24" s="1" t="s">
        <v>66</v>
      </c>
      <c r="G24" s="1" t="s">
        <v>67</v>
      </c>
    </row>
    <row r="25" spans="4:9" x14ac:dyDescent="0.2">
      <c r="D25" s="1">
        <f>0</f>
        <v>0</v>
      </c>
      <c r="E25" s="1">
        <f>E24+85</f>
        <v>1070</v>
      </c>
      <c r="F25" s="1" t="s">
        <v>68</v>
      </c>
      <c r="G25" s="1">
        <v>281.87</v>
      </c>
    </row>
    <row r="26" spans="4:9" x14ac:dyDescent="0.2">
      <c r="D26" s="2" t="s">
        <v>69</v>
      </c>
      <c r="E26" s="2"/>
      <c r="F26" s="2"/>
      <c r="G26" s="2"/>
    </row>
    <row r="27" spans="4:9" x14ac:dyDescent="0.2">
      <c r="D27" s="1" t="s">
        <v>27</v>
      </c>
      <c r="E27" s="1" t="s">
        <v>1</v>
      </c>
      <c r="F27" s="1" t="s">
        <v>3</v>
      </c>
      <c r="G27" s="1" t="s">
        <v>2</v>
      </c>
    </row>
    <row r="28" spans="4:9" x14ac:dyDescent="0.2">
      <c r="D28" s="4">
        <v>0</v>
      </c>
      <c r="E28" s="4">
        <v>1100</v>
      </c>
      <c r="F28" s="4" t="s">
        <v>70</v>
      </c>
      <c r="G28" s="4" t="s">
        <v>71</v>
      </c>
    </row>
    <row r="29" spans="4:9" x14ac:dyDescent="0.2">
      <c r="D29" s="4">
        <f>2/15</f>
        <v>0.13333333333333333</v>
      </c>
      <c r="E29" s="4">
        <f>E28+2200</f>
        <v>3300</v>
      </c>
      <c r="F29" s="4" t="s">
        <v>72</v>
      </c>
      <c r="G29" s="4" t="s">
        <v>73</v>
      </c>
    </row>
    <row r="30" spans="4:9" x14ac:dyDescent="0.2">
      <c r="D30" s="4">
        <f>4.5/22.5</f>
        <v>0.2</v>
      </c>
      <c r="E30" s="4">
        <f>E29+2200</f>
        <v>5500</v>
      </c>
      <c r="F30" s="4" t="s">
        <v>74</v>
      </c>
      <c r="G30" s="4" t="s">
        <v>75</v>
      </c>
    </row>
    <row r="31" spans="4:9" x14ac:dyDescent="0.2">
      <c r="D31" s="4">
        <f>4.5/16</f>
        <v>0.28125</v>
      </c>
      <c r="E31" s="4">
        <f>E30+2200</f>
        <v>7700</v>
      </c>
      <c r="F31" s="4" t="s">
        <v>77</v>
      </c>
      <c r="G31" s="4" t="s">
        <v>76</v>
      </c>
    </row>
    <row r="32" spans="4:9" x14ac:dyDescent="0.2">
      <c r="D32" s="4">
        <f>5/12.5</f>
        <v>0.4</v>
      </c>
      <c r="E32" s="4">
        <f>E31+2200</f>
        <v>9900</v>
      </c>
      <c r="F32" s="4" t="s">
        <v>79</v>
      </c>
      <c r="G32" s="4" t="s">
        <v>78</v>
      </c>
    </row>
    <row r="33" spans="4:7" x14ac:dyDescent="0.2">
      <c r="D33" s="4">
        <f>5/10</f>
        <v>0.5</v>
      </c>
      <c r="E33" s="4">
        <f>E32+2200</f>
        <v>12100</v>
      </c>
      <c r="F33" s="4" t="s">
        <v>81</v>
      </c>
      <c r="G33" s="4" t="s">
        <v>80</v>
      </c>
    </row>
    <row r="34" spans="4:7" x14ac:dyDescent="0.2">
      <c r="D34" s="4">
        <f>4.5/8</f>
        <v>0.5625</v>
      </c>
      <c r="E34" s="4">
        <f>E33+2200</f>
        <v>14300</v>
      </c>
      <c r="F34" s="4" t="s">
        <v>83</v>
      </c>
      <c r="G34" s="4" t="s">
        <v>82</v>
      </c>
    </row>
    <row r="35" spans="4:7" x14ac:dyDescent="0.2">
      <c r="D35" s="4">
        <f>4.5/7</f>
        <v>0.6428571428571429</v>
      </c>
      <c r="E35" s="4">
        <f>E34+2200</f>
        <v>16500</v>
      </c>
      <c r="F35" s="4" t="s">
        <v>85</v>
      </c>
      <c r="G35" s="4" t="s">
        <v>84</v>
      </c>
    </row>
    <row r="36" spans="4:7" x14ac:dyDescent="0.2">
      <c r="D36" s="4">
        <f>4.5/6</f>
        <v>0.75</v>
      </c>
      <c r="E36" s="4">
        <f>E35+2200</f>
        <v>18700</v>
      </c>
      <c r="F36" s="4" t="s">
        <v>86</v>
      </c>
      <c r="G36" s="4" t="s">
        <v>89</v>
      </c>
    </row>
    <row r="37" spans="4:7" x14ac:dyDescent="0.2">
      <c r="D37" s="4">
        <f>18/23</f>
        <v>0.78260869565217395</v>
      </c>
      <c r="E37" s="4">
        <f>E36+2200</f>
        <v>20900</v>
      </c>
      <c r="F37" s="4" t="s">
        <v>88</v>
      </c>
      <c r="G37" s="4" t="s">
        <v>87</v>
      </c>
    </row>
    <row r="38" spans="4:7" x14ac:dyDescent="0.2">
      <c r="D38" s="4">
        <f>17/21</f>
        <v>0.80952380952380953</v>
      </c>
      <c r="E38" s="4">
        <f t="shared" ref="E38:E40" si="2">E37+2200</f>
        <v>23100</v>
      </c>
      <c r="F38" s="4" t="s">
        <v>91</v>
      </c>
      <c r="G38" s="4" t="s">
        <v>90</v>
      </c>
    </row>
    <row r="39" spans="4:7" x14ac:dyDescent="0.2">
      <c r="D39" s="4">
        <f>17/19</f>
        <v>0.89473684210526316</v>
      </c>
      <c r="E39" s="4">
        <f t="shared" si="2"/>
        <v>25300</v>
      </c>
      <c r="F39" s="4" t="s">
        <v>92</v>
      </c>
      <c r="G39" s="4">
        <v>11</v>
      </c>
    </row>
    <row r="40" spans="4:7" x14ac:dyDescent="0.2">
      <c r="D40" s="4">
        <f>16/18</f>
        <v>0.88888888888888884</v>
      </c>
      <c r="E40" s="4">
        <f t="shared" si="2"/>
        <v>27500</v>
      </c>
      <c r="F40" s="4" t="s">
        <v>93</v>
      </c>
      <c r="G40" s="4">
        <v>7.78</v>
      </c>
    </row>
    <row r="41" spans="4:7" x14ac:dyDescent="0.2">
      <c r="D41" s="4">
        <f>15.5/16.5</f>
        <v>0.93939393939393945</v>
      </c>
      <c r="E41" s="4">
        <f>E40+2200</f>
        <v>29700</v>
      </c>
      <c r="F41" s="4" t="s">
        <v>94</v>
      </c>
      <c r="G41" s="4">
        <v>4.9000000000000004</v>
      </c>
    </row>
    <row r="42" spans="4:7" x14ac:dyDescent="0.2">
      <c r="D42" s="4">
        <f>16.5/15.5</f>
        <v>1.064516129032258</v>
      </c>
      <c r="E42" s="4">
        <f>E41+2200</f>
        <v>31900</v>
      </c>
      <c r="F42" s="4" t="s">
        <v>95</v>
      </c>
      <c r="G42" s="4">
        <v>2.7</v>
      </c>
    </row>
  </sheetData>
  <mergeCells count="6">
    <mergeCell ref="H1:J1"/>
    <mergeCell ref="A1:C1"/>
    <mergeCell ref="D1:G1"/>
    <mergeCell ref="D2:G2"/>
    <mergeCell ref="D13:G13"/>
    <mergeCell ref="D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2022-11-30T06:36:53Z</dcterms:created>
  <dcterms:modified xsi:type="dcterms:W3CDTF">2022-11-30T08:53:49Z</dcterms:modified>
</cp:coreProperties>
</file>