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Physics_labs\2 course\lab411\"/>
    </mc:Choice>
  </mc:AlternateContent>
  <xr:revisionPtr revIDLastSave="0" documentId="13_ncr:1_{130B555A-8F87-4067-895B-B3A36BDD5492}" xr6:coauthVersionLast="37" xr6:coauthVersionMax="47" xr10:uidLastSave="{00000000-0000-0000-0000-000000000000}"/>
  <bookViews>
    <workbookView xWindow="0" yWindow="0" windowWidth="28800" windowHeight="18000" xr2:uid="{4B615A12-685A-F04D-8E2C-8BBDE5250D2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L3" i="1"/>
  <c r="N5" i="1" l="1"/>
  <c r="N3" i="1"/>
  <c r="F10" i="1"/>
  <c r="J5" i="1"/>
  <c r="K5" i="1" s="1"/>
  <c r="C19" i="1"/>
  <c r="K4" i="1"/>
  <c r="K6" i="1" s="1"/>
  <c r="C16" i="1"/>
  <c r="C17" i="1"/>
  <c r="C18" i="1"/>
  <c r="C14" i="1"/>
  <c r="C15" i="1"/>
  <c r="C13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<sst xmlns="http://schemas.openxmlformats.org/spreadsheetml/2006/main" count="44" uniqueCount="32">
  <si>
    <t>Пункт 1</t>
  </si>
  <si>
    <t>Л1</t>
  </si>
  <si>
    <t>b</t>
  </si>
  <si>
    <t>f</t>
  </si>
  <si>
    <t>a, cm</t>
  </si>
  <si>
    <t>ср</t>
  </si>
  <si>
    <t>Л2</t>
  </si>
  <si>
    <t>П2</t>
  </si>
  <si>
    <t>Л2(труба на бесконечность)</t>
  </si>
  <si>
    <t>П3</t>
  </si>
  <si>
    <t>Бессель Л2</t>
  </si>
  <si>
    <t>L</t>
  </si>
  <si>
    <t>L - a</t>
  </si>
  <si>
    <t>d</t>
  </si>
  <si>
    <t>Л3(отриц л1 + л5)</t>
  </si>
  <si>
    <t>a0</t>
  </si>
  <si>
    <t>телескоп</t>
  </si>
  <si>
    <t>d'</t>
  </si>
  <si>
    <t>f1</t>
  </si>
  <si>
    <t>f2</t>
  </si>
  <si>
    <t>Линза, №</t>
  </si>
  <si>
    <t>Форм. тонк. л.</t>
  </si>
  <si>
    <t>Зрит. Труба</t>
  </si>
  <si>
    <t>Мет. Бесселя</t>
  </si>
  <si>
    <t>-</t>
  </si>
  <si>
    <t>f, см</t>
  </si>
  <si>
    <t>$8,9 \pm 0,5$</t>
  </si>
  <si>
    <t>$9,15 \pm 0,3$</t>
  </si>
  <si>
    <t>$9,3 \pm 0,2$</t>
  </si>
  <si>
    <t>$8,1 \pm 0,2$</t>
  </si>
  <si>
    <t>$7,23 \pm 0,6$</t>
  </si>
  <si>
    <t>$7,7 \pm 0,2$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</si>
</sst>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1419-65B3-1047-B8F3-DC4945F480D0}">
  <dimension ref="A1:N19"/>
  <sheetViews>
    <sheetView tabSelected="1" zoomScale="140" zoomScaleNormal="140" workbookViewId="0">
      <selection activeCell="M10" sqref="M10"/>
    </sheetView>
  </sheetViews>
  <sheetFormatPr defaultColWidth="10.875" defaultRowHeight="18.75" x14ac:dyDescent="0.3"/>
  <cols>
    <col min="1" max="7" width="10.875" style="1"/>
    <col min="8" max="8" width="10.75" style="1" bestFit="1" customWidth="1"/>
    <col min="9" max="9" width="15.875" style="1" bestFit="1" customWidth="1"/>
    <col min="10" max="10" width="13.375" style="1" bestFit="1" customWidth="1"/>
    <col min="11" max="11" width="14.375" style="1" bestFit="1" customWidth="1"/>
    <col min="12" max="16384" width="10.875" style="1"/>
  </cols>
  <sheetData>
    <row r="1" spans="1:14" s="3" customFormat="1" x14ac:dyDescent="0.3">
      <c r="A1" s="6" t="s">
        <v>0</v>
      </c>
      <c r="B1" s="6"/>
      <c r="C1" s="6"/>
      <c r="D1" s="6" t="s">
        <v>7</v>
      </c>
      <c r="E1" s="6"/>
      <c r="F1" s="6"/>
      <c r="G1" s="6" t="s">
        <v>9</v>
      </c>
      <c r="H1" s="6"/>
      <c r="I1" s="6"/>
      <c r="J1" s="6"/>
      <c r="K1" s="6"/>
      <c r="L1" s="6" t="s">
        <v>16</v>
      </c>
      <c r="M1" s="6"/>
      <c r="N1" s="6"/>
    </row>
    <row r="2" spans="1:14" x14ac:dyDescent="0.3">
      <c r="A2" s="5" t="s">
        <v>1</v>
      </c>
      <c r="B2" s="5"/>
      <c r="C2" s="5"/>
      <c r="D2" s="5" t="s">
        <v>8</v>
      </c>
      <c r="E2" s="5"/>
      <c r="F2" s="5"/>
      <c r="G2" s="5" t="s">
        <v>10</v>
      </c>
      <c r="H2" s="5"/>
      <c r="I2" s="5"/>
      <c r="J2" s="5"/>
      <c r="K2" s="5"/>
      <c r="L2" s="1" t="s">
        <v>17</v>
      </c>
      <c r="M2" s="1" t="s">
        <v>13</v>
      </c>
    </row>
    <row r="3" spans="1:14" x14ac:dyDescent="0.3">
      <c r="A3" s="1" t="s">
        <v>4</v>
      </c>
      <c r="B3" s="1" t="s">
        <v>2</v>
      </c>
      <c r="C3" s="1" t="s">
        <v>3</v>
      </c>
      <c r="D3" s="1" t="s">
        <v>3</v>
      </c>
      <c r="G3" s="1" t="s">
        <v>11</v>
      </c>
      <c r="H3" s="1" t="s">
        <v>12</v>
      </c>
      <c r="I3" s="1" t="s">
        <v>12</v>
      </c>
      <c r="J3" s="1" t="s">
        <v>13</v>
      </c>
      <c r="K3" s="1" t="s">
        <v>3</v>
      </c>
      <c r="L3" s="1">
        <f>17</f>
        <v>17</v>
      </c>
      <c r="M3" s="1">
        <v>5</v>
      </c>
      <c r="N3" s="1">
        <f>L3/M3</f>
        <v>3.4</v>
      </c>
    </row>
    <row r="4" spans="1:14" x14ac:dyDescent="0.3">
      <c r="A4" s="1">
        <v>16.399999999999999</v>
      </c>
      <c r="B4" s="1">
        <v>11.9</v>
      </c>
      <c r="C4" s="4">
        <f t="shared" ref="C4:C9" si="0">A4*B4/(A4+B4)</f>
        <v>6.8961130742049477</v>
      </c>
      <c r="D4" s="1">
        <v>9.3000000000000007</v>
      </c>
      <c r="G4" s="1">
        <v>38.6</v>
      </c>
      <c r="H4" s="1">
        <v>23.9</v>
      </c>
      <c r="I4" s="1">
        <v>15.3</v>
      </c>
      <c r="J4" s="1">
        <f>H4-I4</f>
        <v>8.5999999999999979</v>
      </c>
      <c r="K4" s="1">
        <f>(G4^2 - J4^2)/(4*G4)</f>
        <v>9.1709844559585481</v>
      </c>
      <c r="L4" s="1" t="s">
        <v>18</v>
      </c>
      <c r="M4" s="1" t="s">
        <v>19</v>
      </c>
    </row>
    <row r="5" spans="1:14" x14ac:dyDescent="0.3">
      <c r="A5" s="1">
        <v>26.7</v>
      </c>
      <c r="B5" s="1">
        <v>9.1999999999999993</v>
      </c>
      <c r="C5" s="4">
        <f t="shared" si="0"/>
        <v>6.8423398328690803</v>
      </c>
      <c r="D5" s="5" t="s">
        <v>1</v>
      </c>
      <c r="E5" s="5"/>
      <c r="F5" s="5"/>
      <c r="G5" s="1">
        <v>37.1</v>
      </c>
      <c r="H5" s="1">
        <v>17.5</v>
      </c>
      <c r="I5" s="1">
        <v>21.6</v>
      </c>
      <c r="J5" s="1">
        <f>H5-I5</f>
        <v>-4.1000000000000014</v>
      </c>
      <c r="K5" s="1">
        <f>(G5^2 - J5^2)/(4*G5)</f>
        <v>9.1617250673854453</v>
      </c>
      <c r="L5" s="1">
        <v>9.19</v>
      </c>
      <c r="M5" s="1">
        <v>34.799999999999997</v>
      </c>
      <c r="N5" s="1">
        <f>M5/L5</f>
        <v>3.7867247007616975</v>
      </c>
    </row>
    <row r="6" spans="1:14" x14ac:dyDescent="0.3">
      <c r="A6" s="1">
        <v>19.2</v>
      </c>
      <c r="B6" s="1">
        <v>10.9</v>
      </c>
      <c r="C6" s="4">
        <f t="shared" si="0"/>
        <v>6.9528239202657804</v>
      </c>
      <c r="D6" s="1" t="s">
        <v>3</v>
      </c>
      <c r="K6" s="1">
        <f>AVERAGE(K4:K5)</f>
        <v>9.1663547616719967</v>
      </c>
    </row>
    <row r="7" spans="1:14" x14ac:dyDescent="0.3">
      <c r="A7" s="1">
        <v>17.8</v>
      </c>
      <c r="B7" s="1">
        <v>11.5</v>
      </c>
      <c r="C7" s="4">
        <f t="shared" si="0"/>
        <v>6.9863481228668949</v>
      </c>
      <c r="D7" s="1">
        <v>7.7</v>
      </c>
    </row>
    <row r="8" spans="1:14" x14ac:dyDescent="0.3">
      <c r="A8" s="1">
        <v>19.8</v>
      </c>
      <c r="B8" s="1">
        <v>10.9</v>
      </c>
      <c r="C8" s="4">
        <f t="shared" si="0"/>
        <v>7.0299674267100976</v>
      </c>
      <c r="D8" s="5" t="s">
        <v>14</v>
      </c>
      <c r="E8" s="5"/>
      <c r="F8" s="5"/>
      <c r="H8" s="2"/>
      <c r="I8" s="1" t="s">
        <v>21</v>
      </c>
      <c r="J8" s="1" t="s">
        <v>22</v>
      </c>
      <c r="K8" s="1" t="s">
        <v>23</v>
      </c>
    </row>
    <row r="9" spans="1:14" x14ac:dyDescent="0.3">
      <c r="A9" s="1">
        <v>23.8</v>
      </c>
      <c r="B9" s="1">
        <v>9.9</v>
      </c>
      <c r="C9" s="4">
        <f t="shared" si="0"/>
        <v>6.9916913946587531</v>
      </c>
      <c r="D9" s="1" t="s">
        <v>11</v>
      </c>
      <c r="E9" s="1" t="s">
        <v>15</v>
      </c>
      <c r="H9" s="1" t="s">
        <v>20</v>
      </c>
      <c r="I9" s="5" t="s">
        <v>25</v>
      </c>
      <c r="J9" s="5"/>
      <c r="K9" s="5"/>
    </row>
    <row r="10" spans="1:14" x14ac:dyDescent="0.3">
      <c r="A10" s="5" t="s">
        <v>5</v>
      </c>
      <c r="B10" s="5"/>
      <c r="C10" s="1">
        <f>AVERAGE(C4:C9)</f>
        <v>6.949880628595924</v>
      </c>
      <c r="D10" s="1">
        <v>24.6</v>
      </c>
      <c r="E10" s="1">
        <v>32.700000000000003</v>
      </c>
      <c r="F10" s="1">
        <f>E10-D10</f>
        <v>8.1000000000000014</v>
      </c>
      <c r="H10" s="1">
        <v>1</v>
      </c>
      <c r="I10" s="1" t="s">
        <v>30</v>
      </c>
      <c r="J10" s="1" t="s">
        <v>31</v>
      </c>
      <c r="K10" s="1" t="s">
        <v>24</v>
      </c>
    </row>
    <row r="11" spans="1:14" x14ac:dyDescent="0.3">
      <c r="A11" s="5" t="s">
        <v>6</v>
      </c>
      <c r="B11" s="5"/>
      <c r="C11" s="5"/>
      <c r="H11" s="1">
        <v>2</v>
      </c>
      <c r="I11" s="1" t="s">
        <v>27</v>
      </c>
      <c r="J11" s="1" t="s">
        <v>28</v>
      </c>
      <c r="K11" s="2" t="s">
        <v>26</v>
      </c>
    </row>
    <row r="12" spans="1:14" x14ac:dyDescent="0.3">
      <c r="A12" s="1" t="s">
        <v>4</v>
      </c>
      <c r="B12" s="1" t="s">
        <v>2</v>
      </c>
      <c r="C12" s="1" t="s">
        <v>3</v>
      </c>
      <c r="H12" s="1">
        <v>3</v>
      </c>
      <c r="I12" s="1" t="s">
        <v>24</v>
      </c>
      <c r="J12" s="1" t="s">
        <v>29</v>
      </c>
      <c r="K12" s="1" t="s">
        <v>24</v>
      </c>
    </row>
    <row r="13" spans="1:14" x14ac:dyDescent="0.3">
      <c r="A13" s="1">
        <v>20.75</v>
      </c>
      <c r="B13" s="1">
        <v>16.5</v>
      </c>
      <c r="C13" s="4">
        <f>A13*B13/(A13+B13)</f>
        <v>9.1912751677852356</v>
      </c>
    </row>
    <row r="14" spans="1:14" x14ac:dyDescent="0.3">
      <c r="A14" s="1">
        <v>15.3</v>
      </c>
      <c r="B14" s="1">
        <v>22.9</v>
      </c>
      <c r="C14" s="4">
        <f t="shared" ref="C14:C18" si="1">A14*B14/(A14+B14)</f>
        <v>9.1719895287958106</v>
      </c>
    </row>
    <row r="15" spans="1:14" x14ac:dyDescent="0.3">
      <c r="A15" s="1">
        <v>25.9</v>
      </c>
      <c r="B15" s="1">
        <v>14.3</v>
      </c>
      <c r="C15" s="4">
        <f t="shared" si="1"/>
        <v>9.213184079601989</v>
      </c>
    </row>
    <row r="16" spans="1:14" x14ac:dyDescent="0.3">
      <c r="A16" s="1">
        <v>26.5</v>
      </c>
      <c r="B16" s="1">
        <v>14.1</v>
      </c>
      <c r="C16" s="4">
        <f t="shared" si="1"/>
        <v>9.2032019704433488</v>
      </c>
    </row>
    <row r="17" spans="1:3" x14ac:dyDescent="0.3">
      <c r="A17" s="1">
        <v>18.5</v>
      </c>
      <c r="B17" s="1">
        <v>18.3</v>
      </c>
      <c r="C17" s="4">
        <f t="shared" si="1"/>
        <v>9.1997282608695663</v>
      </c>
    </row>
    <row r="18" spans="1:3" x14ac:dyDescent="0.3">
      <c r="A18" s="1">
        <v>12.9</v>
      </c>
      <c r="B18" s="1">
        <v>31.9</v>
      </c>
      <c r="C18" s="4">
        <f t="shared" si="1"/>
        <v>9.1854910714285722</v>
      </c>
    </row>
    <row r="19" spans="1:3" x14ac:dyDescent="0.3">
      <c r="C19" s="4">
        <f>AVERAGE(C13:C18)</f>
        <v>9.1941450131540865</v>
      </c>
    </row>
  </sheetData>
  <mergeCells count="12">
    <mergeCell ref="I9:K9"/>
    <mergeCell ref="A10:B10"/>
    <mergeCell ref="A11:C11"/>
    <mergeCell ref="A1:C1"/>
    <mergeCell ref="A2:C2"/>
    <mergeCell ref="D1:F1"/>
    <mergeCell ref="D2:F2"/>
    <mergeCell ref="D8:F8"/>
    <mergeCell ref="L1:N1"/>
    <mergeCell ref="G1:K1"/>
    <mergeCell ref="G2:K2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dcterms:created xsi:type="dcterms:W3CDTF">2023-02-17T06:24:14Z</dcterms:created>
  <dcterms:modified xsi:type="dcterms:W3CDTF">2023-03-09T23:25:21Z</dcterms:modified>
</cp:coreProperties>
</file>