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lcigriffin/Desktop/NU-VIRT-DATA-PT-10-2023-U-LOLC-main/01-Lesson-Plans/01-Excel/3/Activities/11-Stu_CerealOutliers/Solved/"/>
    </mc:Choice>
  </mc:AlternateContent>
  <xr:revisionPtr revIDLastSave="0" documentId="13_ncr:1_{58A5C00B-C314-9C48-8796-6BA21D7AE2C9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cereal" sheetId="1" r:id="rId1"/>
    <sheet name="Outlier Testing" sheetId="2" r:id="rId2"/>
  </sheets>
  <definedNames>
    <definedName name="_xlnm._FilterDatabase" localSheetId="0" hidden="1">cereal!$A$1:$E$3137</definedName>
    <definedName name="_xlnm._FilterDatabase" localSheetId="1" hidden="1">'Outlier Testing'!$D$1:$E$526</definedName>
    <definedName name="_xlchart.v1.0" hidden="1">cereal!$P$2:$P$78</definedName>
    <definedName name="_xlchart.v1.1" hidden="1">cereal!$P$2:$P$78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8" i="2" l="1"/>
  <c r="B10" i="2" s="1"/>
  <c r="B11" i="2" l="1"/>
</calcChain>
</file>

<file path=xl/sharedStrings.xml><?xml version="1.0" encoding="utf-8"?>
<sst xmlns="http://schemas.openxmlformats.org/spreadsheetml/2006/main" count="261" uniqueCount="115">
  <si>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</si>
  <si>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</si>
  <si>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</si>
  <si>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</si>
  <si>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</si>
  <si>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</si>
  <si>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</si>
  <si>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</si>
  <si>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</si>
  <si>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</si>
  <si>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potassium</t>
  </si>
  <si>
    <t>vitamins</t>
  </si>
  <si>
    <t>shelf</t>
  </si>
  <si>
    <t>weight</t>
  </si>
  <si>
    <t>cups</t>
  </si>
  <si>
    <t>rating</t>
  </si>
  <si>
    <t>All-Bran with Extra Fiber</t>
  </si>
  <si>
    <t>K</t>
  </si>
  <si>
    <t>C</t>
  </si>
  <si>
    <t>Shredded Wheat 'n'Bran</t>
  </si>
  <si>
    <t>N</t>
  </si>
  <si>
    <t>Shredded Wheat spoon size</t>
  </si>
  <si>
    <t>100% Bran</t>
  </si>
  <si>
    <t>Shredded Wheat</t>
  </si>
  <si>
    <t>Cream of Wheat (Quick)</t>
  </si>
  <si>
    <t>H</t>
  </si>
  <si>
    <t>Puffed Wheat</t>
  </si>
  <si>
    <t>Q</t>
  </si>
  <si>
    <t>Puffed Rice</t>
  </si>
  <si>
    <t>Nutri-grain Wheat</t>
  </si>
  <si>
    <t>All-Bran</t>
  </si>
  <si>
    <t>Strawberry Fruit Wheats</t>
  </si>
  <si>
    <t>Frosted Mini-Wheats</t>
  </si>
  <si>
    <t>Raisin Squares</t>
  </si>
  <si>
    <t>Maypo</t>
  </si>
  <si>
    <t>A</t>
  </si>
  <si>
    <t>Grape-Nuts</t>
  </si>
  <si>
    <t>P</t>
  </si>
  <si>
    <t>Bran Flakes</t>
  </si>
  <si>
    <t>Special K</t>
  </si>
  <si>
    <t>Grape Nuts Flakes</t>
  </si>
  <si>
    <t>Wheaties</t>
  </si>
  <si>
    <t>G</t>
  </si>
  <si>
    <t>Quaker Oatmeal</t>
  </si>
  <si>
    <t>Cheerios</t>
  </si>
  <si>
    <t>Wheat Chex</t>
  </si>
  <si>
    <t>R</t>
  </si>
  <si>
    <t>Quaker Oat Squares</t>
  </si>
  <si>
    <t>Bran Chex</t>
  </si>
  <si>
    <t>Crispix</t>
  </si>
  <si>
    <t>Total Whole Grain</t>
  </si>
  <si>
    <t>Corn Flakes</t>
  </si>
  <si>
    <t>Great Grains Pecan</t>
  </si>
  <si>
    <t>Life</t>
  </si>
  <si>
    <t>Double Chex</t>
  </si>
  <si>
    <t>Rice Chex</t>
  </si>
  <si>
    <t>Product 19</t>
  </si>
  <si>
    <t>Corn Chex</t>
  </si>
  <si>
    <t>Fruitful Bran</t>
  </si>
  <si>
    <t>Fruit &amp; Fibre Dates; Walnuts; and Oats</t>
  </si>
  <si>
    <t>Nutri-Grain Almond-Raisin</t>
  </si>
  <si>
    <t>Rice Krispies</t>
  </si>
  <si>
    <t>Cracklin' Oat Bran</t>
  </si>
  <si>
    <t>Clusters</t>
  </si>
  <si>
    <t>Multi-Grain Cheerios</t>
  </si>
  <si>
    <t>Raisin Nut Bran</t>
  </si>
  <si>
    <t>Raisin Bran</t>
  </si>
  <si>
    <t>Kix</t>
  </si>
  <si>
    <t>Triples</t>
  </si>
  <si>
    <t>Total Corn Flakes</t>
  </si>
  <si>
    <t>Post Nat. Raisin Bran</t>
  </si>
  <si>
    <t>Muesli Raisins; Dates; &amp; Almonds</t>
  </si>
  <si>
    <t>Basic 4</t>
  </si>
  <si>
    <t>Just Right Crunchy  Nuggets</t>
  </si>
  <si>
    <t>Just Right Fruit &amp; Nut</t>
  </si>
  <si>
    <t>Wheaties Honey Gold</t>
  </si>
  <si>
    <t>Crispy Wheat &amp; Raisins</t>
  </si>
  <si>
    <t>Corn Pops</t>
  </si>
  <si>
    <t>Golden Crisp</t>
  </si>
  <si>
    <t>Almond Delight</t>
  </si>
  <si>
    <t>Muesli Raisins; Peaches; &amp; Pecans</t>
  </si>
  <si>
    <t>100% Natural Bran</t>
  </si>
  <si>
    <t>Apple Jacks</t>
  </si>
  <si>
    <t>Froot Loops</t>
  </si>
  <si>
    <t>Frosted Flakes</t>
  </si>
  <si>
    <t>Smacks</t>
  </si>
  <si>
    <t>Honey Nut Cheerios</t>
  </si>
  <si>
    <t>Oatmeal Raisin Crisp</t>
  </si>
  <si>
    <t>Mueslix Crispy Blend</t>
  </si>
  <si>
    <t>Nut&amp;Honey Crunch</t>
  </si>
  <si>
    <t>Apple Cinnamon Cheerios</t>
  </si>
  <si>
    <t>Honey-comb</t>
  </si>
  <si>
    <t>Total Raisin Bran</t>
  </si>
  <si>
    <t>Fruity Pebbles</t>
  </si>
  <si>
    <t>Trix</t>
  </si>
  <si>
    <t>Lucky Charms</t>
  </si>
  <si>
    <t>Golden Grahams</t>
  </si>
  <si>
    <t>Cocoa Puffs</t>
  </si>
  <si>
    <t>Count Chocula</t>
  </si>
  <si>
    <t>Honey Graham Ohs</t>
  </si>
  <si>
    <t>Cinnamon Toast Crunch</t>
  </si>
  <si>
    <t>Cap'n'Crunch</t>
  </si>
  <si>
    <t>Statistic</t>
  </si>
  <si>
    <t>Antioxidant_content_in_mmol_100g</t>
  </si>
  <si>
    <t>Potential Outliers</t>
  </si>
  <si>
    <t>Rating</t>
  </si>
  <si>
    <t>Mean</t>
  </si>
  <si>
    <t>Median</t>
  </si>
  <si>
    <t>Min</t>
  </si>
  <si>
    <t>Max</t>
  </si>
  <si>
    <t>Q1</t>
  </si>
  <si>
    <t>Q3</t>
  </si>
  <si>
    <t>IQR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</si>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</sst>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33" borderId="10" xfId="0" applyFont="1" applyFill="1" applyBorder="1" applyAlignment="1">
      <alignment wrapText="1"/>
    </xf>
    <xf numFmtId="0" fontId="0" fillId="0" borderId="10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Antioxidant Content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</a:t>
          </a:r>
        </a:p>
      </cx:txPr>
    </cx:title>
    <cx:plotArea>
      <cx:plotAreaRegion>
        <cx:series layoutId="boxWhisker" uniqueId="{BBF2A531-3AF7-479D-AFFB-4726C98A3973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Antioxidant Content (mmol/100g)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 (mmol/100g)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770469</xdr:colOff>
      <xdr:row>14</xdr:row>
      <xdr:rowOff>42334</xdr:rowOff>
    </xdr:from>
    <xdr:to>
      <xdr:col>2</xdr:col>
      <xdr:colOff>1498601</xdr:colOff>
      <xdr:row>27</xdr:row>
      <xdr:rowOff>16934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95BC6A-E2A3-F64C-9295-4D576AB9B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469" y="2899834"/>
              <a:ext cx="4030132" cy="2616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8"/>
  <sheetViews>
    <sheetView topLeftCell="A2" zoomScale="140" zoomScaleNormal="140" workbookViewId="0">
      <selection activeCell="P2" sqref="P2"/>
    </sheetView>
  </sheetViews>
  <sheetFormatPr baseColWidth="10" defaultColWidth="11" defaultRowHeight="16" x14ac:dyDescent="0.2"/>
  <cols>
    <col min="1" max="1" width="30" bestFit="1" customWidth="1"/>
    <col min="2" max="2" width="66.83203125" customWidth="1"/>
    <col min="3" max="3" width="22.83203125" customWidth="1"/>
  </cols>
  <sheetData>
    <row r="1" spans="1:16" ht="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7" x14ac:dyDescent="0.2">
      <c r="A2" s="2" t="s">
        <v>16</v>
      </c>
      <c r="B2" s="2" t="s">
        <v>17</v>
      </c>
      <c r="C2" s="2" t="s">
        <v>18</v>
      </c>
      <c r="D2" s="2">
        <v>50</v>
      </c>
      <c r="E2" s="2">
        <v>4</v>
      </c>
      <c r="F2" s="2">
        <v>0</v>
      </c>
      <c r="G2" s="2">
        <v>140</v>
      </c>
      <c r="H2" s="2">
        <v>14</v>
      </c>
      <c r="I2" s="2">
        <v>8</v>
      </c>
      <c r="J2" s="2">
        <v>0</v>
      </c>
      <c r="K2" s="2">
        <v>330</v>
      </c>
      <c r="L2" s="2">
        <v>25</v>
      </c>
      <c r="M2" s="2">
        <v>3</v>
      </c>
      <c r="N2" s="2">
        <v>1</v>
      </c>
      <c r="O2" s="2">
        <v>0.5</v>
      </c>
      <c r="P2" s="2">
        <v>93.704911999999993</v>
      </c>
    </row>
    <row r="3" spans="1:16" ht="17" x14ac:dyDescent="0.2">
      <c r="A3" s="2" t="s">
        <v>19</v>
      </c>
      <c r="B3" s="2" t="s">
        <v>20</v>
      </c>
      <c r="C3" s="2" t="s">
        <v>18</v>
      </c>
      <c r="D3" s="2">
        <v>90</v>
      </c>
      <c r="E3" s="2">
        <v>3</v>
      </c>
      <c r="F3" s="2">
        <v>0</v>
      </c>
      <c r="G3" s="2">
        <v>0</v>
      </c>
      <c r="H3" s="2">
        <v>4</v>
      </c>
      <c r="I3" s="2">
        <v>19</v>
      </c>
      <c r="J3" s="2">
        <v>0</v>
      </c>
      <c r="K3" s="2">
        <v>140</v>
      </c>
      <c r="L3" s="2">
        <v>0</v>
      </c>
      <c r="M3" s="2">
        <v>1</v>
      </c>
      <c r="N3" s="2">
        <v>1</v>
      </c>
      <c r="O3" s="2">
        <v>0.67</v>
      </c>
      <c r="P3" s="2">
        <v>74.472949</v>
      </c>
    </row>
    <row r="4" spans="1:16" ht="17" x14ac:dyDescent="0.2">
      <c r="A4" s="2" t="s">
        <v>21</v>
      </c>
      <c r="B4" s="2" t="s">
        <v>20</v>
      </c>
      <c r="C4" s="2" t="s">
        <v>18</v>
      </c>
      <c r="D4" s="2">
        <v>90</v>
      </c>
      <c r="E4" s="2">
        <v>3</v>
      </c>
      <c r="F4" s="2">
        <v>0</v>
      </c>
      <c r="G4" s="2">
        <v>0</v>
      </c>
      <c r="H4" s="2">
        <v>3</v>
      </c>
      <c r="I4" s="2">
        <v>20</v>
      </c>
      <c r="J4" s="2">
        <v>0</v>
      </c>
      <c r="K4" s="2">
        <v>120</v>
      </c>
      <c r="L4" s="2">
        <v>0</v>
      </c>
      <c r="M4" s="2">
        <v>1</v>
      </c>
      <c r="N4" s="2">
        <v>1</v>
      </c>
      <c r="O4" s="2">
        <v>0.67</v>
      </c>
      <c r="P4" s="2">
        <v>72.801787000000004</v>
      </c>
    </row>
    <row r="5" spans="1:16" ht="17" x14ac:dyDescent="0.2">
      <c r="A5" s="2" t="s">
        <v>22</v>
      </c>
      <c r="B5" s="2" t="s">
        <v>20</v>
      </c>
      <c r="C5" s="2" t="s">
        <v>18</v>
      </c>
      <c r="D5" s="2">
        <v>70</v>
      </c>
      <c r="E5" s="2">
        <v>4</v>
      </c>
      <c r="F5" s="2">
        <v>1</v>
      </c>
      <c r="G5" s="2">
        <v>130</v>
      </c>
      <c r="H5" s="2">
        <v>10</v>
      </c>
      <c r="I5" s="2">
        <v>5</v>
      </c>
      <c r="J5" s="2">
        <v>6</v>
      </c>
      <c r="K5" s="2">
        <v>280</v>
      </c>
      <c r="L5" s="2">
        <v>25</v>
      </c>
      <c r="M5" s="2">
        <v>3</v>
      </c>
      <c r="N5" s="2">
        <v>1</v>
      </c>
      <c r="O5" s="2">
        <v>0.33</v>
      </c>
      <c r="P5" s="2">
        <v>68.402973000000003</v>
      </c>
    </row>
    <row r="6" spans="1:16" ht="17" x14ac:dyDescent="0.2">
      <c r="A6" s="2" t="s">
        <v>23</v>
      </c>
      <c r="B6" s="2" t="s">
        <v>20</v>
      </c>
      <c r="C6" s="2" t="s">
        <v>18</v>
      </c>
      <c r="D6" s="2">
        <v>80</v>
      </c>
      <c r="E6" s="2">
        <v>2</v>
      </c>
      <c r="F6" s="2">
        <v>0</v>
      </c>
      <c r="G6" s="2">
        <v>0</v>
      </c>
      <c r="H6" s="2">
        <v>3</v>
      </c>
      <c r="I6" s="2">
        <v>16</v>
      </c>
      <c r="J6" s="2">
        <v>0</v>
      </c>
      <c r="K6" s="2">
        <v>95</v>
      </c>
      <c r="L6" s="2">
        <v>0</v>
      </c>
      <c r="M6" s="2">
        <v>1</v>
      </c>
      <c r="N6" s="2">
        <v>0.83</v>
      </c>
      <c r="O6" s="2">
        <v>1</v>
      </c>
      <c r="P6" s="2">
        <v>68.235884999999996</v>
      </c>
    </row>
    <row r="7" spans="1:16" ht="17" x14ac:dyDescent="0.2">
      <c r="A7" s="2" t="s">
        <v>24</v>
      </c>
      <c r="B7" s="2" t="s">
        <v>20</v>
      </c>
      <c r="C7" s="2" t="s">
        <v>25</v>
      </c>
      <c r="D7" s="2">
        <v>100</v>
      </c>
      <c r="E7" s="2">
        <v>3</v>
      </c>
      <c r="F7" s="2">
        <v>0</v>
      </c>
      <c r="G7" s="2">
        <v>80</v>
      </c>
      <c r="H7" s="2">
        <v>1</v>
      </c>
      <c r="I7" s="2">
        <v>21</v>
      </c>
      <c r="J7" s="2">
        <v>0</v>
      </c>
      <c r="K7" s="2">
        <v>-1</v>
      </c>
      <c r="L7" s="2">
        <v>0</v>
      </c>
      <c r="M7" s="2">
        <v>2</v>
      </c>
      <c r="N7" s="2">
        <v>1</v>
      </c>
      <c r="O7" s="2">
        <v>1</v>
      </c>
      <c r="P7" s="2">
        <v>64.533816000000002</v>
      </c>
    </row>
    <row r="8" spans="1:16" ht="17" x14ac:dyDescent="0.2">
      <c r="A8" s="2" t="s">
        <v>26</v>
      </c>
      <c r="B8" s="2" t="s">
        <v>27</v>
      </c>
      <c r="C8" s="2" t="s">
        <v>18</v>
      </c>
      <c r="D8" s="2">
        <v>50</v>
      </c>
      <c r="E8" s="2">
        <v>2</v>
      </c>
      <c r="F8" s="2">
        <v>0</v>
      </c>
      <c r="G8" s="2">
        <v>0</v>
      </c>
      <c r="H8" s="2">
        <v>1</v>
      </c>
      <c r="I8" s="2">
        <v>10</v>
      </c>
      <c r="J8" s="2">
        <v>0</v>
      </c>
      <c r="K8" s="2">
        <v>50</v>
      </c>
      <c r="L8" s="2">
        <v>0</v>
      </c>
      <c r="M8" s="2">
        <v>3</v>
      </c>
      <c r="N8" s="2">
        <v>0.5</v>
      </c>
      <c r="O8" s="2">
        <v>1</v>
      </c>
      <c r="P8" s="2">
        <v>63.005645000000001</v>
      </c>
    </row>
    <row r="9" spans="1:16" ht="17" x14ac:dyDescent="0.2">
      <c r="A9" s="2" t="s">
        <v>28</v>
      </c>
      <c r="B9" s="2" t="s">
        <v>27</v>
      </c>
      <c r="C9" s="2" t="s">
        <v>18</v>
      </c>
      <c r="D9" s="2">
        <v>50</v>
      </c>
      <c r="E9" s="2">
        <v>1</v>
      </c>
      <c r="F9" s="2">
        <v>0</v>
      </c>
      <c r="G9" s="2">
        <v>0</v>
      </c>
      <c r="H9" s="2">
        <v>0</v>
      </c>
      <c r="I9" s="2">
        <v>13</v>
      </c>
      <c r="J9" s="2">
        <v>0</v>
      </c>
      <c r="K9" s="2">
        <v>15</v>
      </c>
      <c r="L9" s="2">
        <v>0</v>
      </c>
      <c r="M9" s="2">
        <v>3</v>
      </c>
      <c r="N9" s="2">
        <v>0.5</v>
      </c>
      <c r="O9" s="2">
        <v>1</v>
      </c>
      <c r="P9" s="2">
        <v>60.756112000000002</v>
      </c>
    </row>
    <row r="10" spans="1:16" ht="17" x14ac:dyDescent="0.2">
      <c r="A10" s="2" t="s">
        <v>29</v>
      </c>
      <c r="B10" s="2" t="s">
        <v>17</v>
      </c>
      <c r="C10" s="2" t="s">
        <v>18</v>
      </c>
      <c r="D10" s="2">
        <v>90</v>
      </c>
      <c r="E10" s="2">
        <v>3</v>
      </c>
      <c r="F10" s="2">
        <v>0</v>
      </c>
      <c r="G10" s="2">
        <v>170</v>
      </c>
      <c r="H10" s="2">
        <v>3</v>
      </c>
      <c r="I10" s="2">
        <v>18</v>
      </c>
      <c r="J10" s="2">
        <v>2</v>
      </c>
      <c r="K10" s="2">
        <v>90</v>
      </c>
      <c r="L10" s="2">
        <v>25</v>
      </c>
      <c r="M10" s="2">
        <v>3</v>
      </c>
      <c r="N10" s="2">
        <v>1</v>
      </c>
      <c r="O10" s="2">
        <v>1</v>
      </c>
      <c r="P10" s="2">
        <v>59.642837</v>
      </c>
    </row>
    <row r="11" spans="1:16" ht="17" x14ac:dyDescent="0.2">
      <c r="A11" s="2" t="s">
        <v>30</v>
      </c>
      <c r="B11" s="2" t="s">
        <v>17</v>
      </c>
      <c r="C11" s="2" t="s">
        <v>18</v>
      </c>
      <c r="D11" s="2">
        <v>70</v>
      </c>
      <c r="E11" s="2">
        <v>4</v>
      </c>
      <c r="F11" s="2">
        <v>1</v>
      </c>
      <c r="G11" s="2">
        <v>260</v>
      </c>
      <c r="H11" s="2">
        <v>9</v>
      </c>
      <c r="I11" s="2">
        <v>7</v>
      </c>
      <c r="J11" s="2">
        <v>5</v>
      </c>
      <c r="K11" s="2">
        <v>320</v>
      </c>
      <c r="L11" s="2">
        <v>25</v>
      </c>
      <c r="M11" s="2">
        <v>3</v>
      </c>
      <c r="N11" s="2">
        <v>1</v>
      </c>
      <c r="O11" s="2">
        <v>0.33</v>
      </c>
      <c r="P11" s="2">
        <v>59.425505000000001</v>
      </c>
    </row>
    <row r="12" spans="1:16" ht="17" x14ac:dyDescent="0.2">
      <c r="A12" s="2" t="s">
        <v>31</v>
      </c>
      <c r="B12" s="2" t="s">
        <v>20</v>
      </c>
      <c r="C12" s="2" t="s">
        <v>18</v>
      </c>
      <c r="D12" s="2">
        <v>90</v>
      </c>
      <c r="E12" s="2">
        <v>2</v>
      </c>
      <c r="F12" s="2">
        <v>0</v>
      </c>
      <c r="G12" s="2">
        <v>15</v>
      </c>
      <c r="H12" s="2">
        <v>3</v>
      </c>
      <c r="I12" s="2">
        <v>15</v>
      </c>
      <c r="J12" s="2">
        <v>5</v>
      </c>
      <c r="K12" s="2">
        <v>90</v>
      </c>
      <c r="L12" s="2">
        <v>25</v>
      </c>
      <c r="M12" s="2">
        <v>2</v>
      </c>
      <c r="N12" s="2">
        <v>1</v>
      </c>
      <c r="O12" s="2">
        <v>1</v>
      </c>
      <c r="P12" s="2">
        <v>59.363993000000001</v>
      </c>
    </row>
    <row r="13" spans="1:16" ht="17" x14ac:dyDescent="0.2">
      <c r="A13" s="2" t="s">
        <v>32</v>
      </c>
      <c r="B13" s="2" t="s">
        <v>17</v>
      </c>
      <c r="C13" s="2" t="s">
        <v>18</v>
      </c>
      <c r="D13" s="2">
        <v>100</v>
      </c>
      <c r="E13" s="2">
        <v>3</v>
      </c>
      <c r="F13" s="2">
        <v>0</v>
      </c>
      <c r="G13" s="2">
        <v>0</v>
      </c>
      <c r="H13" s="2">
        <v>3</v>
      </c>
      <c r="I13" s="2">
        <v>14</v>
      </c>
      <c r="J13" s="2">
        <v>7</v>
      </c>
      <c r="K13" s="2">
        <v>100</v>
      </c>
      <c r="L13" s="2">
        <v>25</v>
      </c>
      <c r="M13" s="2">
        <v>2</v>
      </c>
      <c r="N13" s="2">
        <v>1</v>
      </c>
      <c r="O13" s="2">
        <v>0.8</v>
      </c>
      <c r="P13" s="2">
        <v>58.345140999999998</v>
      </c>
    </row>
    <row r="14" spans="1:16" ht="17" x14ac:dyDescent="0.2">
      <c r="A14" s="2" t="s">
        <v>33</v>
      </c>
      <c r="B14" s="2" t="s">
        <v>17</v>
      </c>
      <c r="C14" s="2" t="s">
        <v>18</v>
      </c>
      <c r="D14" s="2">
        <v>90</v>
      </c>
      <c r="E14" s="2">
        <v>2</v>
      </c>
      <c r="F14" s="2">
        <v>0</v>
      </c>
      <c r="G14" s="2">
        <v>0</v>
      </c>
      <c r="H14" s="2">
        <v>2</v>
      </c>
      <c r="I14" s="2">
        <v>15</v>
      </c>
      <c r="J14" s="2">
        <v>6</v>
      </c>
      <c r="K14" s="2">
        <v>110</v>
      </c>
      <c r="L14" s="2">
        <v>25</v>
      </c>
      <c r="M14" s="2">
        <v>3</v>
      </c>
      <c r="N14" s="2">
        <v>1</v>
      </c>
      <c r="O14" s="2">
        <v>0.5</v>
      </c>
      <c r="P14" s="2">
        <v>55.333142000000002</v>
      </c>
    </row>
    <row r="15" spans="1:16" ht="17" x14ac:dyDescent="0.2">
      <c r="A15" s="2" t="s">
        <v>34</v>
      </c>
      <c r="B15" s="2" t="s">
        <v>35</v>
      </c>
      <c r="C15" s="2" t="s">
        <v>25</v>
      </c>
      <c r="D15" s="2">
        <v>100</v>
      </c>
      <c r="E15" s="2">
        <v>4</v>
      </c>
      <c r="F15" s="2">
        <v>1</v>
      </c>
      <c r="G15" s="2">
        <v>0</v>
      </c>
      <c r="H15" s="2">
        <v>0</v>
      </c>
      <c r="I15" s="2">
        <v>16</v>
      </c>
      <c r="J15" s="2">
        <v>3</v>
      </c>
      <c r="K15" s="2">
        <v>95</v>
      </c>
      <c r="L15" s="2">
        <v>25</v>
      </c>
      <c r="M15" s="2">
        <v>2</v>
      </c>
      <c r="N15" s="2">
        <v>1</v>
      </c>
      <c r="O15" s="2">
        <v>1</v>
      </c>
      <c r="P15" s="2">
        <v>54.850917000000003</v>
      </c>
    </row>
    <row r="16" spans="1:16" ht="17" x14ac:dyDescent="0.2">
      <c r="A16" s="2" t="s">
        <v>36</v>
      </c>
      <c r="B16" s="2" t="s">
        <v>37</v>
      </c>
      <c r="C16" s="2" t="s">
        <v>18</v>
      </c>
      <c r="D16" s="2">
        <v>110</v>
      </c>
      <c r="E16" s="2">
        <v>3</v>
      </c>
      <c r="F16" s="2">
        <v>0</v>
      </c>
      <c r="G16" s="2">
        <v>170</v>
      </c>
      <c r="H16" s="2">
        <v>3</v>
      </c>
      <c r="I16" s="2">
        <v>17</v>
      </c>
      <c r="J16" s="2">
        <v>3</v>
      </c>
      <c r="K16" s="2">
        <v>90</v>
      </c>
      <c r="L16" s="2">
        <v>25</v>
      </c>
      <c r="M16" s="2">
        <v>3</v>
      </c>
      <c r="N16" s="2">
        <v>1</v>
      </c>
      <c r="O16" s="2">
        <v>0.25</v>
      </c>
      <c r="P16" s="2">
        <v>53.371006999999999</v>
      </c>
    </row>
    <row r="17" spans="1:16" ht="17" x14ac:dyDescent="0.2">
      <c r="A17" s="2" t="s">
        <v>38</v>
      </c>
      <c r="B17" s="2" t="s">
        <v>37</v>
      </c>
      <c r="C17" s="2" t="s">
        <v>18</v>
      </c>
      <c r="D17" s="2">
        <v>90</v>
      </c>
      <c r="E17" s="2">
        <v>3</v>
      </c>
      <c r="F17" s="2">
        <v>0</v>
      </c>
      <c r="G17" s="2">
        <v>210</v>
      </c>
      <c r="H17" s="2">
        <v>5</v>
      </c>
      <c r="I17" s="2">
        <v>13</v>
      </c>
      <c r="J17" s="2">
        <v>5</v>
      </c>
      <c r="K17" s="2">
        <v>190</v>
      </c>
      <c r="L17" s="2">
        <v>25</v>
      </c>
      <c r="M17" s="2">
        <v>3</v>
      </c>
      <c r="N17" s="2">
        <v>1</v>
      </c>
      <c r="O17" s="2">
        <v>0.67</v>
      </c>
      <c r="P17" s="2">
        <v>53.313813000000003</v>
      </c>
    </row>
    <row r="18" spans="1:16" ht="17" x14ac:dyDescent="0.2">
      <c r="A18" s="2" t="s">
        <v>39</v>
      </c>
      <c r="B18" s="2" t="s">
        <v>17</v>
      </c>
      <c r="C18" s="2" t="s">
        <v>18</v>
      </c>
      <c r="D18" s="2">
        <v>110</v>
      </c>
      <c r="E18" s="2">
        <v>6</v>
      </c>
      <c r="F18" s="2">
        <v>0</v>
      </c>
      <c r="G18" s="2">
        <v>230</v>
      </c>
      <c r="H18" s="2">
        <v>1</v>
      </c>
      <c r="I18" s="2">
        <v>16</v>
      </c>
      <c r="J18" s="2">
        <v>3</v>
      </c>
      <c r="K18" s="2">
        <v>55</v>
      </c>
      <c r="L18" s="2">
        <v>25</v>
      </c>
      <c r="M18" s="2">
        <v>1</v>
      </c>
      <c r="N18" s="2">
        <v>1</v>
      </c>
      <c r="O18" s="2">
        <v>1</v>
      </c>
      <c r="P18" s="2">
        <v>53.131323999999999</v>
      </c>
    </row>
    <row r="19" spans="1:16" ht="17" x14ac:dyDescent="0.2">
      <c r="A19" s="2" t="s">
        <v>40</v>
      </c>
      <c r="B19" s="2" t="s">
        <v>37</v>
      </c>
      <c r="C19" s="2" t="s">
        <v>18</v>
      </c>
      <c r="D19" s="2">
        <v>100</v>
      </c>
      <c r="E19" s="2">
        <v>3</v>
      </c>
      <c r="F19" s="2">
        <v>1</v>
      </c>
      <c r="G19" s="2">
        <v>140</v>
      </c>
      <c r="H19" s="2">
        <v>3</v>
      </c>
      <c r="I19" s="2">
        <v>15</v>
      </c>
      <c r="J19" s="2">
        <v>5</v>
      </c>
      <c r="K19" s="2">
        <v>85</v>
      </c>
      <c r="L19" s="2">
        <v>25</v>
      </c>
      <c r="M19" s="2">
        <v>3</v>
      </c>
      <c r="N19" s="2">
        <v>1</v>
      </c>
      <c r="O19" s="2">
        <v>0.88</v>
      </c>
      <c r="P19" s="2">
        <v>52.076897000000002</v>
      </c>
    </row>
    <row r="20" spans="1:16" ht="17" x14ac:dyDescent="0.2">
      <c r="A20" s="2" t="s">
        <v>41</v>
      </c>
      <c r="B20" s="2" t="s">
        <v>42</v>
      </c>
      <c r="C20" s="2" t="s">
        <v>18</v>
      </c>
      <c r="D20" s="2">
        <v>100</v>
      </c>
      <c r="E20" s="2">
        <v>3</v>
      </c>
      <c r="F20" s="2">
        <v>1</v>
      </c>
      <c r="G20" s="2">
        <v>200</v>
      </c>
      <c r="H20" s="2">
        <v>3</v>
      </c>
      <c r="I20" s="2">
        <v>17</v>
      </c>
      <c r="J20" s="2">
        <v>3</v>
      </c>
      <c r="K20" s="2">
        <v>110</v>
      </c>
      <c r="L20" s="2">
        <v>25</v>
      </c>
      <c r="M20" s="2">
        <v>1</v>
      </c>
      <c r="N20" s="2">
        <v>1</v>
      </c>
      <c r="O20" s="2">
        <v>1</v>
      </c>
      <c r="P20" s="2">
        <v>51.592193000000002</v>
      </c>
    </row>
    <row r="21" spans="1:16" ht="17" x14ac:dyDescent="0.2">
      <c r="A21" s="2" t="s">
        <v>43</v>
      </c>
      <c r="B21" s="2" t="s">
        <v>27</v>
      </c>
      <c r="C21" s="2" t="s">
        <v>25</v>
      </c>
      <c r="D21" s="2">
        <v>100</v>
      </c>
      <c r="E21" s="2">
        <v>5</v>
      </c>
      <c r="F21" s="2">
        <v>2</v>
      </c>
      <c r="G21" s="2">
        <v>0</v>
      </c>
      <c r="H21" s="2">
        <v>2.7</v>
      </c>
      <c r="I21" s="2">
        <v>-1</v>
      </c>
      <c r="J21" s="2">
        <v>-1</v>
      </c>
      <c r="K21" s="2">
        <v>110</v>
      </c>
      <c r="L21" s="2">
        <v>0</v>
      </c>
      <c r="M21" s="2">
        <v>1</v>
      </c>
      <c r="N21" s="2">
        <v>1</v>
      </c>
      <c r="O21" s="2">
        <v>0.67</v>
      </c>
      <c r="P21" s="2">
        <v>50.828392000000001</v>
      </c>
    </row>
    <row r="22" spans="1:16" ht="17" x14ac:dyDescent="0.2">
      <c r="A22" s="2" t="s">
        <v>44</v>
      </c>
      <c r="B22" s="2" t="s">
        <v>42</v>
      </c>
      <c r="C22" s="2" t="s">
        <v>18</v>
      </c>
      <c r="D22" s="2">
        <v>110</v>
      </c>
      <c r="E22" s="2">
        <v>6</v>
      </c>
      <c r="F22" s="2">
        <v>2</v>
      </c>
      <c r="G22" s="2">
        <v>290</v>
      </c>
      <c r="H22" s="2">
        <v>2</v>
      </c>
      <c r="I22" s="2">
        <v>17</v>
      </c>
      <c r="J22" s="2">
        <v>1</v>
      </c>
      <c r="K22" s="2">
        <v>105</v>
      </c>
      <c r="L22" s="2">
        <v>25</v>
      </c>
      <c r="M22" s="2">
        <v>1</v>
      </c>
      <c r="N22" s="2">
        <v>1</v>
      </c>
      <c r="O22" s="2">
        <v>1.25</v>
      </c>
      <c r="P22" s="2">
        <v>50.764999000000003</v>
      </c>
    </row>
    <row r="23" spans="1:16" ht="17" x14ac:dyDescent="0.2">
      <c r="A23" s="2" t="s">
        <v>45</v>
      </c>
      <c r="B23" s="2" t="s">
        <v>46</v>
      </c>
      <c r="C23" s="2" t="s">
        <v>18</v>
      </c>
      <c r="D23" s="2">
        <v>100</v>
      </c>
      <c r="E23" s="2">
        <v>3</v>
      </c>
      <c r="F23" s="2">
        <v>1</v>
      </c>
      <c r="G23" s="2">
        <v>230</v>
      </c>
      <c r="H23" s="2">
        <v>3</v>
      </c>
      <c r="I23" s="2">
        <v>17</v>
      </c>
      <c r="J23" s="2">
        <v>3</v>
      </c>
      <c r="K23" s="2">
        <v>115</v>
      </c>
      <c r="L23" s="2">
        <v>25</v>
      </c>
      <c r="M23" s="2">
        <v>1</v>
      </c>
      <c r="N23" s="2">
        <v>1</v>
      </c>
      <c r="O23" s="2">
        <v>0.67</v>
      </c>
      <c r="P23" s="2">
        <v>49.787444999999998</v>
      </c>
    </row>
    <row r="24" spans="1:16" ht="17" x14ac:dyDescent="0.2">
      <c r="A24" s="2" t="s">
        <v>47</v>
      </c>
      <c r="B24" s="2" t="s">
        <v>27</v>
      </c>
      <c r="C24" s="2" t="s">
        <v>18</v>
      </c>
      <c r="D24" s="2">
        <v>100</v>
      </c>
      <c r="E24" s="2">
        <v>4</v>
      </c>
      <c r="F24" s="2">
        <v>1</v>
      </c>
      <c r="G24" s="2">
        <v>135</v>
      </c>
      <c r="H24" s="2">
        <v>2</v>
      </c>
      <c r="I24" s="2">
        <v>14</v>
      </c>
      <c r="J24" s="2">
        <v>6</v>
      </c>
      <c r="K24" s="2">
        <v>110</v>
      </c>
      <c r="L24" s="2">
        <v>25</v>
      </c>
      <c r="M24" s="2">
        <v>3</v>
      </c>
      <c r="N24" s="2">
        <v>1</v>
      </c>
      <c r="O24" s="2">
        <v>0.5</v>
      </c>
      <c r="P24" s="2">
        <v>49.511873999999999</v>
      </c>
    </row>
    <row r="25" spans="1:16" ht="17" x14ac:dyDescent="0.2">
      <c r="A25" s="2" t="s">
        <v>48</v>
      </c>
      <c r="B25" s="2" t="s">
        <v>46</v>
      </c>
      <c r="C25" s="2" t="s">
        <v>18</v>
      </c>
      <c r="D25" s="2">
        <v>90</v>
      </c>
      <c r="E25" s="2">
        <v>2</v>
      </c>
      <c r="F25" s="2">
        <v>1</v>
      </c>
      <c r="G25" s="2">
        <v>200</v>
      </c>
      <c r="H25" s="2">
        <v>4</v>
      </c>
      <c r="I25" s="2">
        <v>15</v>
      </c>
      <c r="J25" s="2">
        <v>6</v>
      </c>
      <c r="K25" s="2">
        <v>125</v>
      </c>
      <c r="L25" s="2">
        <v>25</v>
      </c>
      <c r="M25" s="2">
        <v>1</v>
      </c>
      <c r="N25" s="2">
        <v>1</v>
      </c>
      <c r="O25" s="2">
        <v>0.67</v>
      </c>
      <c r="P25" s="2">
        <v>49.120252999999998</v>
      </c>
    </row>
    <row r="26" spans="1:16" ht="17" x14ac:dyDescent="0.2">
      <c r="A26" s="2" t="s">
        <v>49</v>
      </c>
      <c r="B26" s="2" t="s">
        <v>17</v>
      </c>
      <c r="C26" s="2" t="s">
        <v>18</v>
      </c>
      <c r="D26" s="2">
        <v>110</v>
      </c>
      <c r="E26" s="2">
        <v>2</v>
      </c>
      <c r="F26" s="2">
        <v>0</v>
      </c>
      <c r="G26" s="2">
        <v>220</v>
      </c>
      <c r="H26" s="2">
        <v>1</v>
      </c>
      <c r="I26" s="2">
        <v>21</v>
      </c>
      <c r="J26" s="2">
        <v>3</v>
      </c>
      <c r="K26" s="2">
        <v>30</v>
      </c>
      <c r="L26" s="2">
        <v>25</v>
      </c>
      <c r="M26" s="2">
        <v>3</v>
      </c>
      <c r="N26" s="2">
        <v>1</v>
      </c>
      <c r="O26" s="2">
        <v>1</v>
      </c>
      <c r="P26" s="2">
        <v>46.895643999999997</v>
      </c>
    </row>
    <row r="27" spans="1:16" ht="17" x14ac:dyDescent="0.2">
      <c r="A27" s="2" t="s">
        <v>50</v>
      </c>
      <c r="B27" s="2" t="s">
        <v>42</v>
      </c>
      <c r="C27" s="2" t="s">
        <v>18</v>
      </c>
      <c r="D27" s="2">
        <v>100</v>
      </c>
      <c r="E27" s="2">
        <v>3</v>
      </c>
      <c r="F27" s="2">
        <v>1</v>
      </c>
      <c r="G27" s="2">
        <v>200</v>
      </c>
      <c r="H27" s="2">
        <v>3</v>
      </c>
      <c r="I27" s="2">
        <v>16</v>
      </c>
      <c r="J27" s="2">
        <v>3</v>
      </c>
      <c r="K27" s="2">
        <v>110</v>
      </c>
      <c r="L27" s="2">
        <v>100</v>
      </c>
      <c r="M27" s="2">
        <v>3</v>
      </c>
      <c r="N27" s="2">
        <v>1</v>
      </c>
      <c r="O27" s="2">
        <v>1</v>
      </c>
      <c r="P27" s="2">
        <v>46.658844000000002</v>
      </c>
    </row>
    <row r="28" spans="1:16" ht="17" x14ac:dyDescent="0.2">
      <c r="A28" s="2" t="s">
        <v>51</v>
      </c>
      <c r="B28" s="2" t="s">
        <v>17</v>
      </c>
      <c r="C28" s="2" t="s">
        <v>18</v>
      </c>
      <c r="D28" s="2">
        <v>100</v>
      </c>
      <c r="E28" s="2">
        <v>2</v>
      </c>
      <c r="F28" s="2">
        <v>0</v>
      </c>
      <c r="G28" s="2">
        <v>290</v>
      </c>
      <c r="H28" s="2">
        <v>1</v>
      </c>
      <c r="I28" s="2">
        <v>21</v>
      </c>
      <c r="J28" s="2">
        <v>2</v>
      </c>
      <c r="K28" s="2">
        <v>35</v>
      </c>
      <c r="L28" s="2">
        <v>25</v>
      </c>
      <c r="M28" s="2">
        <v>1</v>
      </c>
      <c r="N28" s="2">
        <v>1</v>
      </c>
      <c r="O28" s="2">
        <v>1</v>
      </c>
      <c r="P28" s="2">
        <v>45.863323999999999</v>
      </c>
    </row>
    <row r="29" spans="1:16" ht="17" x14ac:dyDescent="0.2">
      <c r="A29" s="2" t="s">
        <v>52</v>
      </c>
      <c r="B29" s="2" t="s">
        <v>37</v>
      </c>
      <c r="C29" s="2" t="s">
        <v>18</v>
      </c>
      <c r="D29" s="2">
        <v>120</v>
      </c>
      <c r="E29" s="2">
        <v>3</v>
      </c>
      <c r="F29" s="2">
        <v>3</v>
      </c>
      <c r="G29" s="2">
        <v>75</v>
      </c>
      <c r="H29" s="2">
        <v>3</v>
      </c>
      <c r="I29" s="2">
        <v>13</v>
      </c>
      <c r="J29" s="2">
        <v>4</v>
      </c>
      <c r="K29" s="2">
        <v>100</v>
      </c>
      <c r="L29" s="2">
        <v>25</v>
      </c>
      <c r="M29" s="2">
        <v>3</v>
      </c>
      <c r="N29" s="2">
        <v>1</v>
      </c>
      <c r="O29" s="2">
        <v>0.33</v>
      </c>
      <c r="P29" s="2">
        <v>45.811715999999997</v>
      </c>
    </row>
    <row r="30" spans="1:16" ht="17" x14ac:dyDescent="0.2">
      <c r="A30" s="2" t="s">
        <v>53</v>
      </c>
      <c r="B30" s="2" t="s">
        <v>27</v>
      </c>
      <c r="C30" s="2" t="s">
        <v>18</v>
      </c>
      <c r="D30" s="2">
        <v>100</v>
      </c>
      <c r="E30" s="2">
        <v>4</v>
      </c>
      <c r="F30" s="2">
        <v>2</v>
      </c>
      <c r="G30" s="2">
        <v>150</v>
      </c>
      <c r="H30" s="2">
        <v>2</v>
      </c>
      <c r="I30" s="2">
        <v>12</v>
      </c>
      <c r="J30" s="2">
        <v>6</v>
      </c>
      <c r="K30" s="2">
        <v>95</v>
      </c>
      <c r="L30" s="2">
        <v>25</v>
      </c>
      <c r="M30" s="2">
        <v>2</v>
      </c>
      <c r="N30" s="2">
        <v>1</v>
      </c>
      <c r="O30" s="2">
        <v>0.67</v>
      </c>
      <c r="P30" s="2">
        <v>45.328074000000001</v>
      </c>
    </row>
    <row r="31" spans="1:16" ht="17" x14ac:dyDescent="0.2">
      <c r="A31" s="2" t="s">
        <v>54</v>
      </c>
      <c r="B31" s="2" t="s">
        <v>46</v>
      </c>
      <c r="C31" s="2" t="s">
        <v>18</v>
      </c>
      <c r="D31" s="2">
        <v>100</v>
      </c>
      <c r="E31" s="2">
        <v>2</v>
      </c>
      <c r="F31" s="2">
        <v>0</v>
      </c>
      <c r="G31" s="2">
        <v>190</v>
      </c>
      <c r="H31" s="2">
        <v>1</v>
      </c>
      <c r="I31" s="2">
        <v>18</v>
      </c>
      <c r="J31" s="2">
        <v>5</v>
      </c>
      <c r="K31" s="2">
        <v>80</v>
      </c>
      <c r="L31" s="2">
        <v>25</v>
      </c>
      <c r="M31" s="2">
        <v>3</v>
      </c>
      <c r="N31" s="2">
        <v>1</v>
      </c>
      <c r="O31" s="2">
        <v>0.75</v>
      </c>
      <c r="P31" s="2">
        <v>44.330855999999997</v>
      </c>
    </row>
    <row r="32" spans="1:16" ht="17" x14ac:dyDescent="0.2">
      <c r="A32" s="2" t="s">
        <v>55</v>
      </c>
      <c r="B32" s="2" t="s">
        <v>46</v>
      </c>
      <c r="C32" s="2" t="s">
        <v>18</v>
      </c>
      <c r="D32" s="2">
        <v>110</v>
      </c>
      <c r="E32" s="2">
        <v>1</v>
      </c>
      <c r="F32" s="2">
        <v>0</v>
      </c>
      <c r="G32" s="2">
        <v>240</v>
      </c>
      <c r="H32" s="2">
        <v>0</v>
      </c>
      <c r="I32" s="2">
        <v>23</v>
      </c>
      <c r="J32" s="2">
        <v>2</v>
      </c>
      <c r="K32" s="2">
        <v>30</v>
      </c>
      <c r="L32" s="2">
        <v>25</v>
      </c>
      <c r="M32" s="2">
        <v>1</v>
      </c>
      <c r="N32" s="2">
        <v>1</v>
      </c>
      <c r="O32" s="2">
        <v>1.1299999999999999</v>
      </c>
      <c r="P32" s="2">
        <v>41.998933000000001</v>
      </c>
    </row>
    <row r="33" spans="1:16" ht="17" x14ac:dyDescent="0.2">
      <c r="A33" s="2" t="s">
        <v>56</v>
      </c>
      <c r="B33" s="2" t="s">
        <v>17</v>
      </c>
      <c r="C33" s="2" t="s">
        <v>18</v>
      </c>
      <c r="D33" s="2">
        <v>100</v>
      </c>
      <c r="E33" s="2">
        <v>3</v>
      </c>
      <c r="F33" s="2">
        <v>0</v>
      </c>
      <c r="G33" s="2">
        <v>320</v>
      </c>
      <c r="H33" s="2">
        <v>1</v>
      </c>
      <c r="I33" s="2">
        <v>20</v>
      </c>
      <c r="J33" s="2">
        <v>3</v>
      </c>
      <c r="K33" s="2">
        <v>45</v>
      </c>
      <c r="L33" s="2">
        <v>100</v>
      </c>
      <c r="M33" s="2">
        <v>3</v>
      </c>
      <c r="N33" s="2">
        <v>1</v>
      </c>
      <c r="O33" s="2">
        <v>1</v>
      </c>
      <c r="P33" s="2">
        <v>41.503540000000001</v>
      </c>
    </row>
    <row r="34" spans="1:16" ht="17" x14ac:dyDescent="0.2">
      <c r="A34" s="2" t="s">
        <v>57</v>
      </c>
      <c r="B34" s="2" t="s">
        <v>46</v>
      </c>
      <c r="C34" s="2" t="s">
        <v>18</v>
      </c>
      <c r="D34" s="2">
        <v>110</v>
      </c>
      <c r="E34" s="2">
        <v>2</v>
      </c>
      <c r="F34" s="2">
        <v>0</v>
      </c>
      <c r="G34" s="2">
        <v>280</v>
      </c>
      <c r="H34" s="2">
        <v>0</v>
      </c>
      <c r="I34" s="2">
        <v>22</v>
      </c>
      <c r="J34" s="2">
        <v>3</v>
      </c>
      <c r="K34" s="2">
        <v>25</v>
      </c>
      <c r="L34" s="2">
        <v>25</v>
      </c>
      <c r="M34" s="2">
        <v>1</v>
      </c>
      <c r="N34" s="2">
        <v>1</v>
      </c>
      <c r="O34" s="2">
        <v>1</v>
      </c>
      <c r="P34" s="2">
        <v>41.445019000000002</v>
      </c>
    </row>
    <row r="35" spans="1:16" ht="17" x14ac:dyDescent="0.2">
      <c r="A35" s="2" t="s">
        <v>58</v>
      </c>
      <c r="B35" s="2" t="s">
        <v>17</v>
      </c>
      <c r="C35" s="2" t="s">
        <v>18</v>
      </c>
      <c r="D35" s="2">
        <v>120</v>
      </c>
      <c r="E35" s="2">
        <v>3</v>
      </c>
      <c r="F35" s="2">
        <v>0</v>
      </c>
      <c r="G35" s="2">
        <v>240</v>
      </c>
      <c r="H35" s="2">
        <v>5</v>
      </c>
      <c r="I35" s="2">
        <v>14</v>
      </c>
      <c r="J35" s="2">
        <v>12</v>
      </c>
      <c r="K35" s="2">
        <v>190</v>
      </c>
      <c r="L35" s="2">
        <v>25</v>
      </c>
      <c r="M35" s="2">
        <v>3</v>
      </c>
      <c r="N35" s="2">
        <v>1.33</v>
      </c>
      <c r="O35" s="2">
        <v>0.67</v>
      </c>
      <c r="P35" s="2">
        <v>41.015492000000002</v>
      </c>
    </row>
    <row r="36" spans="1:16" ht="34" x14ac:dyDescent="0.2">
      <c r="A36" s="2" t="s">
        <v>59</v>
      </c>
      <c r="B36" s="2" t="s">
        <v>37</v>
      </c>
      <c r="C36" s="2" t="s">
        <v>18</v>
      </c>
      <c r="D36" s="2">
        <v>120</v>
      </c>
      <c r="E36" s="2">
        <v>3</v>
      </c>
      <c r="F36" s="2">
        <v>2</v>
      </c>
      <c r="G36" s="2">
        <v>160</v>
      </c>
      <c r="H36" s="2">
        <v>5</v>
      </c>
      <c r="I36" s="2">
        <v>12</v>
      </c>
      <c r="J36" s="2">
        <v>10</v>
      </c>
      <c r="K36" s="2">
        <v>200</v>
      </c>
      <c r="L36" s="2">
        <v>25</v>
      </c>
      <c r="M36" s="2">
        <v>3</v>
      </c>
      <c r="N36" s="2">
        <v>1.25</v>
      </c>
      <c r="O36" s="2">
        <v>0.67</v>
      </c>
      <c r="P36" s="2">
        <v>40.917046999999997</v>
      </c>
    </row>
    <row r="37" spans="1:16" ht="17" x14ac:dyDescent="0.2">
      <c r="A37" s="2" t="s">
        <v>60</v>
      </c>
      <c r="B37" s="2" t="s">
        <v>17</v>
      </c>
      <c r="C37" s="2" t="s">
        <v>18</v>
      </c>
      <c r="D37" s="2">
        <v>140</v>
      </c>
      <c r="E37" s="2">
        <v>3</v>
      </c>
      <c r="F37" s="2">
        <v>2</v>
      </c>
      <c r="G37" s="2">
        <v>220</v>
      </c>
      <c r="H37" s="2">
        <v>3</v>
      </c>
      <c r="I37" s="2">
        <v>21</v>
      </c>
      <c r="J37" s="2">
        <v>7</v>
      </c>
      <c r="K37" s="2">
        <v>130</v>
      </c>
      <c r="L37" s="2">
        <v>25</v>
      </c>
      <c r="M37" s="2">
        <v>3</v>
      </c>
      <c r="N37" s="2">
        <v>1.33</v>
      </c>
      <c r="O37" s="2">
        <v>0.67</v>
      </c>
      <c r="P37" s="2">
        <v>40.692320000000002</v>
      </c>
    </row>
    <row r="38" spans="1:16" ht="17" x14ac:dyDescent="0.2">
      <c r="A38" s="2" t="s">
        <v>61</v>
      </c>
      <c r="B38" s="2" t="s">
        <v>17</v>
      </c>
      <c r="C38" s="2" t="s">
        <v>18</v>
      </c>
      <c r="D38" s="2">
        <v>110</v>
      </c>
      <c r="E38" s="2">
        <v>2</v>
      </c>
      <c r="F38" s="2">
        <v>0</v>
      </c>
      <c r="G38" s="2">
        <v>290</v>
      </c>
      <c r="H38" s="2">
        <v>0</v>
      </c>
      <c r="I38" s="2">
        <v>22</v>
      </c>
      <c r="J38" s="2">
        <v>3</v>
      </c>
      <c r="K38" s="2">
        <v>35</v>
      </c>
      <c r="L38" s="2">
        <v>25</v>
      </c>
      <c r="M38" s="2">
        <v>1</v>
      </c>
      <c r="N38" s="2">
        <v>1</v>
      </c>
      <c r="O38" s="2">
        <v>1</v>
      </c>
      <c r="P38" s="2">
        <v>40.560158999999999</v>
      </c>
    </row>
    <row r="39" spans="1:16" ht="17" x14ac:dyDescent="0.2">
      <c r="A39" s="2" t="s">
        <v>62</v>
      </c>
      <c r="B39" s="2" t="s">
        <v>17</v>
      </c>
      <c r="C39" s="2" t="s">
        <v>18</v>
      </c>
      <c r="D39" s="2">
        <v>110</v>
      </c>
      <c r="E39" s="2">
        <v>3</v>
      </c>
      <c r="F39" s="2">
        <v>3</v>
      </c>
      <c r="G39" s="2">
        <v>140</v>
      </c>
      <c r="H39" s="2">
        <v>4</v>
      </c>
      <c r="I39" s="2">
        <v>10</v>
      </c>
      <c r="J39" s="2">
        <v>7</v>
      </c>
      <c r="K39" s="2">
        <v>160</v>
      </c>
      <c r="L39" s="2">
        <v>25</v>
      </c>
      <c r="M39" s="2">
        <v>3</v>
      </c>
      <c r="N39" s="2">
        <v>1</v>
      </c>
      <c r="O39" s="2">
        <v>0.5</v>
      </c>
      <c r="P39" s="2">
        <v>40.448771999999998</v>
      </c>
    </row>
    <row r="40" spans="1:16" ht="17" x14ac:dyDescent="0.2">
      <c r="A40" s="2" t="s">
        <v>63</v>
      </c>
      <c r="B40" s="2" t="s">
        <v>42</v>
      </c>
      <c r="C40" s="2" t="s">
        <v>18</v>
      </c>
      <c r="D40" s="2">
        <v>110</v>
      </c>
      <c r="E40" s="2">
        <v>3</v>
      </c>
      <c r="F40" s="2">
        <v>2</v>
      </c>
      <c r="G40" s="2">
        <v>140</v>
      </c>
      <c r="H40" s="2">
        <v>2</v>
      </c>
      <c r="I40" s="2">
        <v>13</v>
      </c>
      <c r="J40" s="2">
        <v>7</v>
      </c>
      <c r="K40" s="2">
        <v>105</v>
      </c>
      <c r="L40" s="2">
        <v>25</v>
      </c>
      <c r="M40" s="2">
        <v>3</v>
      </c>
      <c r="N40" s="2">
        <v>1</v>
      </c>
      <c r="O40" s="2">
        <v>0.5</v>
      </c>
      <c r="P40" s="2">
        <v>40.400207999999999</v>
      </c>
    </row>
    <row r="41" spans="1:16" ht="17" x14ac:dyDescent="0.2">
      <c r="A41" s="2" t="s">
        <v>64</v>
      </c>
      <c r="B41" s="2" t="s">
        <v>42</v>
      </c>
      <c r="C41" s="2" t="s">
        <v>18</v>
      </c>
      <c r="D41" s="2">
        <v>100</v>
      </c>
      <c r="E41" s="2">
        <v>2</v>
      </c>
      <c r="F41" s="2">
        <v>1</v>
      </c>
      <c r="G41" s="2">
        <v>220</v>
      </c>
      <c r="H41" s="2">
        <v>2</v>
      </c>
      <c r="I41" s="2">
        <v>15</v>
      </c>
      <c r="J41" s="2">
        <v>6</v>
      </c>
      <c r="K41" s="2">
        <v>90</v>
      </c>
      <c r="L41" s="2">
        <v>25</v>
      </c>
      <c r="M41" s="2">
        <v>1</v>
      </c>
      <c r="N41" s="2">
        <v>1</v>
      </c>
      <c r="O41" s="2">
        <v>1</v>
      </c>
      <c r="P41" s="2">
        <v>40.105964999999998</v>
      </c>
    </row>
    <row r="42" spans="1:16" ht="17" x14ac:dyDescent="0.2">
      <c r="A42" s="2" t="s">
        <v>65</v>
      </c>
      <c r="B42" s="2" t="s">
        <v>42</v>
      </c>
      <c r="C42" s="2" t="s">
        <v>18</v>
      </c>
      <c r="D42" s="2">
        <v>100</v>
      </c>
      <c r="E42" s="2">
        <v>3</v>
      </c>
      <c r="F42" s="2">
        <v>2</v>
      </c>
      <c r="G42" s="2">
        <v>140</v>
      </c>
      <c r="H42" s="2">
        <v>2.5</v>
      </c>
      <c r="I42" s="2">
        <v>10.5</v>
      </c>
      <c r="J42" s="2">
        <v>8</v>
      </c>
      <c r="K42" s="2">
        <v>140</v>
      </c>
      <c r="L42" s="2">
        <v>25</v>
      </c>
      <c r="M42" s="2">
        <v>3</v>
      </c>
      <c r="N42" s="2">
        <v>1</v>
      </c>
      <c r="O42" s="2">
        <v>0.5</v>
      </c>
      <c r="P42" s="2">
        <v>39.703400000000002</v>
      </c>
    </row>
    <row r="43" spans="1:16" ht="17" x14ac:dyDescent="0.2">
      <c r="A43" s="2" t="s">
        <v>66</v>
      </c>
      <c r="B43" s="2" t="s">
        <v>17</v>
      </c>
      <c r="C43" s="2" t="s">
        <v>18</v>
      </c>
      <c r="D43" s="2">
        <v>120</v>
      </c>
      <c r="E43" s="2">
        <v>3</v>
      </c>
      <c r="F43" s="2">
        <v>1</v>
      </c>
      <c r="G43" s="2">
        <v>210</v>
      </c>
      <c r="H43" s="2">
        <v>5</v>
      </c>
      <c r="I43" s="2">
        <v>14</v>
      </c>
      <c r="J43" s="2">
        <v>12</v>
      </c>
      <c r="K43" s="2">
        <v>240</v>
      </c>
      <c r="L43" s="2">
        <v>25</v>
      </c>
      <c r="M43" s="2">
        <v>2</v>
      </c>
      <c r="N43" s="2">
        <v>1.33</v>
      </c>
      <c r="O43" s="2">
        <v>0.75</v>
      </c>
      <c r="P43" s="2">
        <v>39.259197</v>
      </c>
    </row>
    <row r="44" spans="1:16" ht="17" x14ac:dyDescent="0.2">
      <c r="A44" s="2" t="s">
        <v>67</v>
      </c>
      <c r="B44" s="2" t="s">
        <v>42</v>
      </c>
      <c r="C44" s="2" t="s">
        <v>18</v>
      </c>
      <c r="D44" s="2">
        <v>110</v>
      </c>
      <c r="E44" s="2">
        <v>2</v>
      </c>
      <c r="F44" s="2">
        <v>1</v>
      </c>
      <c r="G44" s="2">
        <v>260</v>
      </c>
      <c r="H44" s="2">
        <v>0</v>
      </c>
      <c r="I44" s="2">
        <v>21</v>
      </c>
      <c r="J44" s="2">
        <v>3</v>
      </c>
      <c r="K44" s="2">
        <v>40</v>
      </c>
      <c r="L44" s="2">
        <v>25</v>
      </c>
      <c r="M44" s="2">
        <v>2</v>
      </c>
      <c r="N44" s="2">
        <v>1</v>
      </c>
      <c r="O44" s="2">
        <v>1.5</v>
      </c>
      <c r="P44" s="2">
        <v>39.241114000000003</v>
      </c>
    </row>
    <row r="45" spans="1:16" ht="17" x14ac:dyDescent="0.2">
      <c r="A45" s="2" t="s">
        <v>68</v>
      </c>
      <c r="B45" s="2" t="s">
        <v>42</v>
      </c>
      <c r="C45" s="2" t="s">
        <v>18</v>
      </c>
      <c r="D45" s="2">
        <v>110</v>
      </c>
      <c r="E45" s="2">
        <v>2</v>
      </c>
      <c r="F45" s="2">
        <v>1</v>
      </c>
      <c r="G45" s="2">
        <v>250</v>
      </c>
      <c r="H45" s="2">
        <v>0</v>
      </c>
      <c r="I45" s="2">
        <v>21</v>
      </c>
      <c r="J45" s="2">
        <v>3</v>
      </c>
      <c r="K45" s="2">
        <v>60</v>
      </c>
      <c r="L45" s="2">
        <v>25</v>
      </c>
      <c r="M45" s="2">
        <v>3</v>
      </c>
      <c r="N45" s="2">
        <v>1</v>
      </c>
      <c r="O45" s="2">
        <v>0.75</v>
      </c>
      <c r="P45" s="2">
        <v>39.106174000000003</v>
      </c>
    </row>
    <row r="46" spans="1:16" ht="17" x14ac:dyDescent="0.2">
      <c r="A46" s="2" t="s">
        <v>69</v>
      </c>
      <c r="B46" s="2" t="s">
        <v>42</v>
      </c>
      <c r="C46" s="2" t="s">
        <v>18</v>
      </c>
      <c r="D46" s="2">
        <v>110</v>
      </c>
      <c r="E46" s="2">
        <v>2</v>
      </c>
      <c r="F46" s="2">
        <v>1</v>
      </c>
      <c r="G46" s="2">
        <v>200</v>
      </c>
      <c r="H46" s="2">
        <v>0</v>
      </c>
      <c r="I46" s="2">
        <v>21</v>
      </c>
      <c r="J46" s="2">
        <v>3</v>
      </c>
      <c r="K46" s="2">
        <v>35</v>
      </c>
      <c r="L46" s="2">
        <v>100</v>
      </c>
      <c r="M46" s="2">
        <v>3</v>
      </c>
      <c r="N46" s="2">
        <v>1</v>
      </c>
      <c r="O46" s="2">
        <v>1</v>
      </c>
      <c r="P46" s="2">
        <v>38.839745999999998</v>
      </c>
    </row>
    <row r="47" spans="1:16" ht="17" x14ac:dyDescent="0.2">
      <c r="A47" s="2" t="s">
        <v>70</v>
      </c>
      <c r="B47" s="2" t="s">
        <v>37</v>
      </c>
      <c r="C47" s="2" t="s">
        <v>18</v>
      </c>
      <c r="D47" s="2">
        <v>120</v>
      </c>
      <c r="E47" s="2">
        <v>3</v>
      </c>
      <c r="F47" s="2">
        <v>1</v>
      </c>
      <c r="G47" s="2">
        <v>200</v>
      </c>
      <c r="H47" s="2">
        <v>6</v>
      </c>
      <c r="I47" s="2">
        <v>11</v>
      </c>
      <c r="J47" s="2">
        <v>14</v>
      </c>
      <c r="K47" s="2">
        <v>260</v>
      </c>
      <c r="L47" s="2">
        <v>25</v>
      </c>
      <c r="M47" s="2">
        <v>3</v>
      </c>
      <c r="N47" s="2">
        <v>1.33</v>
      </c>
      <c r="O47" s="2">
        <v>0.67</v>
      </c>
      <c r="P47" s="2">
        <v>37.840594000000003</v>
      </c>
    </row>
    <row r="48" spans="1:16" ht="17" x14ac:dyDescent="0.2">
      <c r="A48" s="2" t="s">
        <v>71</v>
      </c>
      <c r="B48" s="2" t="s">
        <v>46</v>
      </c>
      <c r="C48" s="2" t="s">
        <v>18</v>
      </c>
      <c r="D48" s="2">
        <v>150</v>
      </c>
      <c r="E48" s="2">
        <v>4</v>
      </c>
      <c r="F48" s="2">
        <v>3</v>
      </c>
      <c r="G48" s="2">
        <v>95</v>
      </c>
      <c r="H48" s="2">
        <v>3</v>
      </c>
      <c r="I48" s="2">
        <v>16</v>
      </c>
      <c r="J48" s="2">
        <v>11</v>
      </c>
      <c r="K48" s="2">
        <v>170</v>
      </c>
      <c r="L48" s="2">
        <v>25</v>
      </c>
      <c r="M48" s="2">
        <v>3</v>
      </c>
      <c r="N48" s="2">
        <v>1</v>
      </c>
      <c r="O48" s="2">
        <v>1</v>
      </c>
      <c r="P48" s="2">
        <v>37.136862999999998</v>
      </c>
    </row>
    <row r="49" spans="1:16" ht="17" x14ac:dyDescent="0.2">
      <c r="A49" s="2" t="s">
        <v>72</v>
      </c>
      <c r="B49" s="2" t="s">
        <v>42</v>
      </c>
      <c r="C49" s="2" t="s">
        <v>18</v>
      </c>
      <c r="D49" s="2">
        <v>130</v>
      </c>
      <c r="E49" s="2">
        <v>3</v>
      </c>
      <c r="F49" s="2">
        <v>2</v>
      </c>
      <c r="G49" s="2">
        <v>210</v>
      </c>
      <c r="H49" s="2">
        <v>2</v>
      </c>
      <c r="I49" s="2">
        <v>18</v>
      </c>
      <c r="J49" s="2">
        <v>8</v>
      </c>
      <c r="K49" s="2">
        <v>100</v>
      </c>
      <c r="L49" s="2">
        <v>25</v>
      </c>
      <c r="M49" s="2">
        <v>3</v>
      </c>
      <c r="N49" s="2">
        <v>1.33</v>
      </c>
      <c r="O49" s="2">
        <v>0.75</v>
      </c>
      <c r="P49" s="2">
        <v>37.038561999999999</v>
      </c>
    </row>
    <row r="50" spans="1:16" ht="17" x14ac:dyDescent="0.2">
      <c r="A50" s="2" t="s">
        <v>73</v>
      </c>
      <c r="B50" s="2" t="s">
        <v>17</v>
      </c>
      <c r="C50" s="2" t="s">
        <v>18</v>
      </c>
      <c r="D50" s="2">
        <v>110</v>
      </c>
      <c r="E50" s="2">
        <v>2</v>
      </c>
      <c r="F50" s="2">
        <v>1</v>
      </c>
      <c r="G50" s="2">
        <v>170</v>
      </c>
      <c r="H50" s="2">
        <v>1</v>
      </c>
      <c r="I50" s="2">
        <v>17</v>
      </c>
      <c r="J50" s="2">
        <v>6</v>
      </c>
      <c r="K50" s="2">
        <v>60</v>
      </c>
      <c r="L50" s="2">
        <v>100</v>
      </c>
      <c r="M50" s="2">
        <v>3</v>
      </c>
      <c r="N50" s="2">
        <v>1</v>
      </c>
      <c r="O50" s="2">
        <v>1</v>
      </c>
      <c r="P50" s="2">
        <v>36.523682999999998</v>
      </c>
    </row>
    <row r="51" spans="1:16" ht="17" x14ac:dyDescent="0.2">
      <c r="A51" s="2" t="s">
        <v>74</v>
      </c>
      <c r="B51" s="2" t="s">
        <v>17</v>
      </c>
      <c r="C51" s="2" t="s">
        <v>18</v>
      </c>
      <c r="D51" s="2">
        <v>140</v>
      </c>
      <c r="E51" s="2">
        <v>3</v>
      </c>
      <c r="F51" s="2">
        <v>1</v>
      </c>
      <c r="G51" s="2">
        <v>170</v>
      </c>
      <c r="H51" s="2">
        <v>2</v>
      </c>
      <c r="I51" s="2">
        <v>20</v>
      </c>
      <c r="J51" s="2">
        <v>9</v>
      </c>
      <c r="K51" s="2">
        <v>95</v>
      </c>
      <c r="L51" s="2">
        <v>100</v>
      </c>
      <c r="M51" s="2">
        <v>3</v>
      </c>
      <c r="N51" s="2">
        <v>1.3</v>
      </c>
      <c r="O51" s="2">
        <v>0.75</v>
      </c>
      <c r="P51" s="2">
        <v>36.471511999999997</v>
      </c>
    </row>
    <row r="52" spans="1:16" ht="17" x14ac:dyDescent="0.2">
      <c r="A52" s="2" t="s">
        <v>75</v>
      </c>
      <c r="B52" s="2" t="s">
        <v>42</v>
      </c>
      <c r="C52" s="2" t="s">
        <v>18</v>
      </c>
      <c r="D52" s="2">
        <v>110</v>
      </c>
      <c r="E52" s="2">
        <v>2</v>
      </c>
      <c r="F52" s="2">
        <v>1</v>
      </c>
      <c r="G52" s="2">
        <v>200</v>
      </c>
      <c r="H52" s="2">
        <v>1</v>
      </c>
      <c r="I52" s="2">
        <v>16</v>
      </c>
      <c r="J52" s="2">
        <v>8</v>
      </c>
      <c r="K52" s="2">
        <v>60</v>
      </c>
      <c r="L52" s="2">
        <v>25</v>
      </c>
      <c r="M52" s="2">
        <v>1</v>
      </c>
      <c r="N52" s="2">
        <v>1</v>
      </c>
      <c r="O52" s="2">
        <v>0.75</v>
      </c>
      <c r="P52" s="2">
        <v>36.187559</v>
      </c>
    </row>
    <row r="53" spans="1:16" ht="17" x14ac:dyDescent="0.2">
      <c r="A53" s="2" t="s">
        <v>76</v>
      </c>
      <c r="B53" s="2" t="s">
        <v>42</v>
      </c>
      <c r="C53" s="2" t="s">
        <v>18</v>
      </c>
      <c r="D53" s="2">
        <v>100</v>
      </c>
      <c r="E53" s="2">
        <v>2</v>
      </c>
      <c r="F53" s="2">
        <v>1</v>
      </c>
      <c r="G53" s="2">
        <v>140</v>
      </c>
      <c r="H53" s="2">
        <v>2</v>
      </c>
      <c r="I53" s="2">
        <v>11</v>
      </c>
      <c r="J53" s="2">
        <v>10</v>
      </c>
      <c r="K53" s="2">
        <v>120</v>
      </c>
      <c r="L53" s="2">
        <v>25</v>
      </c>
      <c r="M53" s="2">
        <v>3</v>
      </c>
      <c r="N53" s="2">
        <v>1</v>
      </c>
      <c r="O53" s="2">
        <v>0.75</v>
      </c>
      <c r="P53" s="2">
        <v>36.176195999999997</v>
      </c>
    </row>
    <row r="54" spans="1:16" ht="17" x14ac:dyDescent="0.2">
      <c r="A54" s="2" t="s">
        <v>77</v>
      </c>
      <c r="B54" s="2" t="s">
        <v>17</v>
      </c>
      <c r="C54" s="2" t="s">
        <v>18</v>
      </c>
      <c r="D54" s="2">
        <v>110</v>
      </c>
      <c r="E54" s="2">
        <v>1</v>
      </c>
      <c r="F54" s="2">
        <v>0</v>
      </c>
      <c r="G54" s="2">
        <v>90</v>
      </c>
      <c r="H54" s="2">
        <v>1</v>
      </c>
      <c r="I54" s="2">
        <v>13</v>
      </c>
      <c r="J54" s="2">
        <v>12</v>
      </c>
      <c r="K54" s="2">
        <v>20</v>
      </c>
      <c r="L54" s="2">
        <v>25</v>
      </c>
      <c r="M54" s="2">
        <v>2</v>
      </c>
      <c r="N54" s="2">
        <v>1</v>
      </c>
      <c r="O54" s="2">
        <v>1</v>
      </c>
      <c r="P54" s="2">
        <v>35.782791000000003</v>
      </c>
    </row>
    <row r="55" spans="1:16" ht="17" x14ac:dyDescent="0.2">
      <c r="A55" s="2" t="s">
        <v>78</v>
      </c>
      <c r="B55" s="2" t="s">
        <v>37</v>
      </c>
      <c r="C55" s="2" t="s">
        <v>18</v>
      </c>
      <c r="D55" s="2">
        <v>100</v>
      </c>
      <c r="E55" s="2">
        <v>2</v>
      </c>
      <c r="F55" s="2">
        <v>0</v>
      </c>
      <c r="G55" s="2">
        <v>45</v>
      </c>
      <c r="H55" s="2">
        <v>0</v>
      </c>
      <c r="I55" s="2">
        <v>11</v>
      </c>
      <c r="J55" s="2">
        <v>15</v>
      </c>
      <c r="K55" s="2">
        <v>40</v>
      </c>
      <c r="L55" s="2">
        <v>25</v>
      </c>
      <c r="M55" s="2">
        <v>1</v>
      </c>
      <c r="N55" s="2">
        <v>1</v>
      </c>
      <c r="O55" s="2">
        <v>0.88</v>
      </c>
      <c r="P55" s="2">
        <v>35.252443999999997</v>
      </c>
    </row>
    <row r="56" spans="1:16" ht="17" x14ac:dyDescent="0.2">
      <c r="A56" s="2" t="s">
        <v>79</v>
      </c>
      <c r="B56" s="2" t="s">
        <v>46</v>
      </c>
      <c r="C56" s="2" t="s">
        <v>18</v>
      </c>
      <c r="D56" s="2">
        <v>110</v>
      </c>
      <c r="E56" s="2">
        <v>2</v>
      </c>
      <c r="F56" s="2">
        <v>2</v>
      </c>
      <c r="G56" s="2">
        <v>200</v>
      </c>
      <c r="H56" s="2">
        <v>1</v>
      </c>
      <c r="I56" s="2">
        <v>14</v>
      </c>
      <c r="J56" s="2">
        <v>8</v>
      </c>
      <c r="K56" s="2">
        <v>-1</v>
      </c>
      <c r="L56" s="2">
        <v>25</v>
      </c>
      <c r="M56" s="2">
        <v>3</v>
      </c>
      <c r="N56" s="2">
        <v>1</v>
      </c>
      <c r="O56" s="2">
        <v>0.75</v>
      </c>
      <c r="P56" s="2">
        <v>34.384842999999996</v>
      </c>
    </row>
    <row r="57" spans="1:16" ht="17" x14ac:dyDescent="0.2">
      <c r="A57" s="2" t="s">
        <v>80</v>
      </c>
      <c r="B57" s="2" t="s">
        <v>46</v>
      </c>
      <c r="C57" s="2" t="s">
        <v>18</v>
      </c>
      <c r="D57" s="2">
        <v>150</v>
      </c>
      <c r="E57" s="2">
        <v>4</v>
      </c>
      <c r="F57" s="2">
        <v>3</v>
      </c>
      <c r="G57" s="2">
        <v>150</v>
      </c>
      <c r="H57" s="2">
        <v>3</v>
      </c>
      <c r="I57" s="2">
        <v>16</v>
      </c>
      <c r="J57" s="2">
        <v>11</v>
      </c>
      <c r="K57" s="2">
        <v>170</v>
      </c>
      <c r="L57" s="2">
        <v>25</v>
      </c>
      <c r="M57" s="2">
        <v>3</v>
      </c>
      <c r="N57" s="2">
        <v>1</v>
      </c>
      <c r="O57" s="2">
        <v>1</v>
      </c>
      <c r="P57" s="2">
        <v>34.139764999999997</v>
      </c>
    </row>
    <row r="58" spans="1:16" ht="17" x14ac:dyDescent="0.2">
      <c r="A58" s="2" t="s">
        <v>81</v>
      </c>
      <c r="B58" s="2" t="s">
        <v>27</v>
      </c>
      <c r="C58" s="2" t="s">
        <v>18</v>
      </c>
      <c r="D58" s="2">
        <v>120</v>
      </c>
      <c r="E58" s="2">
        <v>3</v>
      </c>
      <c r="F58" s="2">
        <v>5</v>
      </c>
      <c r="G58" s="2">
        <v>15</v>
      </c>
      <c r="H58" s="2">
        <v>2</v>
      </c>
      <c r="I58" s="2">
        <v>8</v>
      </c>
      <c r="J58" s="2">
        <v>8</v>
      </c>
      <c r="K58" s="2">
        <v>135</v>
      </c>
      <c r="L58" s="2">
        <v>0</v>
      </c>
      <c r="M58" s="2">
        <v>3</v>
      </c>
      <c r="N58" s="2">
        <v>1</v>
      </c>
      <c r="O58" s="2">
        <v>1</v>
      </c>
      <c r="P58" s="2">
        <v>33.983679000000002</v>
      </c>
    </row>
    <row r="59" spans="1:16" ht="17" x14ac:dyDescent="0.2">
      <c r="A59" s="2" t="s">
        <v>82</v>
      </c>
      <c r="B59" s="2" t="s">
        <v>17</v>
      </c>
      <c r="C59" s="2" t="s">
        <v>18</v>
      </c>
      <c r="D59" s="2">
        <v>110</v>
      </c>
      <c r="E59" s="2">
        <v>2</v>
      </c>
      <c r="F59" s="2">
        <v>0</v>
      </c>
      <c r="G59" s="2">
        <v>125</v>
      </c>
      <c r="H59" s="2">
        <v>1</v>
      </c>
      <c r="I59" s="2">
        <v>11</v>
      </c>
      <c r="J59" s="2">
        <v>14</v>
      </c>
      <c r="K59" s="2">
        <v>30</v>
      </c>
      <c r="L59" s="2">
        <v>25</v>
      </c>
      <c r="M59" s="2">
        <v>2</v>
      </c>
      <c r="N59" s="2">
        <v>1</v>
      </c>
      <c r="O59" s="2">
        <v>1</v>
      </c>
      <c r="P59" s="2">
        <v>33.174093999999997</v>
      </c>
    </row>
    <row r="60" spans="1:16" ht="17" x14ac:dyDescent="0.2">
      <c r="A60" s="2" t="s">
        <v>83</v>
      </c>
      <c r="B60" s="2" t="s">
        <v>17</v>
      </c>
      <c r="C60" s="2" t="s">
        <v>18</v>
      </c>
      <c r="D60" s="2">
        <v>110</v>
      </c>
      <c r="E60" s="2">
        <v>2</v>
      </c>
      <c r="F60" s="2">
        <v>1</v>
      </c>
      <c r="G60" s="2">
        <v>125</v>
      </c>
      <c r="H60" s="2">
        <v>1</v>
      </c>
      <c r="I60" s="2">
        <v>11</v>
      </c>
      <c r="J60" s="2">
        <v>13</v>
      </c>
      <c r="K60" s="2">
        <v>30</v>
      </c>
      <c r="L60" s="2">
        <v>25</v>
      </c>
      <c r="M60" s="2">
        <v>2</v>
      </c>
      <c r="N60" s="2">
        <v>1</v>
      </c>
      <c r="O60" s="2">
        <v>1</v>
      </c>
      <c r="P60" s="2">
        <v>32.207582000000002</v>
      </c>
    </row>
    <row r="61" spans="1:16" ht="17" x14ac:dyDescent="0.2">
      <c r="A61" s="2" t="s">
        <v>84</v>
      </c>
      <c r="B61" s="2" t="s">
        <v>17</v>
      </c>
      <c r="C61" s="2" t="s">
        <v>18</v>
      </c>
      <c r="D61" s="2">
        <v>110</v>
      </c>
      <c r="E61" s="2">
        <v>1</v>
      </c>
      <c r="F61" s="2">
        <v>0</v>
      </c>
      <c r="G61" s="2">
        <v>200</v>
      </c>
      <c r="H61" s="2">
        <v>1</v>
      </c>
      <c r="I61" s="2">
        <v>14</v>
      </c>
      <c r="J61" s="2">
        <v>11</v>
      </c>
      <c r="K61" s="2">
        <v>25</v>
      </c>
      <c r="L61" s="2">
        <v>25</v>
      </c>
      <c r="M61" s="2">
        <v>1</v>
      </c>
      <c r="N61" s="2">
        <v>1</v>
      </c>
      <c r="O61" s="2">
        <v>0.75</v>
      </c>
      <c r="P61" s="2">
        <v>31.435973000000001</v>
      </c>
    </row>
    <row r="62" spans="1:16" ht="17" x14ac:dyDescent="0.2">
      <c r="A62" s="2" t="s">
        <v>85</v>
      </c>
      <c r="B62" s="2" t="s">
        <v>17</v>
      </c>
      <c r="C62" s="2" t="s">
        <v>18</v>
      </c>
      <c r="D62" s="2">
        <v>110</v>
      </c>
      <c r="E62" s="2">
        <v>2</v>
      </c>
      <c r="F62" s="2">
        <v>1</v>
      </c>
      <c r="G62" s="2">
        <v>70</v>
      </c>
      <c r="H62" s="2">
        <v>1</v>
      </c>
      <c r="I62" s="2">
        <v>9</v>
      </c>
      <c r="J62" s="2">
        <v>15</v>
      </c>
      <c r="K62" s="2">
        <v>40</v>
      </c>
      <c r="L62" s="2">
        <v>25</v>
      </c>
      <c r="M62" s="2">
        <v>2</v>
      </c>
      <c r="N62" s="2">
        <v>1</v>
      </c>
      <c r="O62" s="2">
        <v>0.75</v>
      </c>
      <c r="P62" s="2">
        <v>31.230053999999999</v>
      </c>
    </row>
    <row r="63" spans="1:16" ht="17" x14ac:dyDescent="0.2">
      <c r="A63" s="2" t="s">
        <v>86</v>
      </c>
      <c r="B63" s="2" t="s">
        <v>42</v>
      </c>
      <c r="C63" s="2" t="s">
        <v>18</v>
      </c>
      <c r="D63" s="2">
        <v>110</v>
      </c>
      <c r="E63" s="2">
        <v>3</v>
      </c>
      <c r="F63" s="2">
        <v>1</v>
      </c>
      <c r="G63" s="2">
        <v>250</v>
      </c>
      <c r="H63" s="2">
        <v>1.5</v>
      </c>
      <c r="I63" s="2">
        <v>11.5</v>
      </c>
      <c r="J63" s="2">
        <v>10</v>
      </c>
      <c r="K63" s="2">
        <v>90</v>
      </c>
      <c r="L63" s="2">
        <v>25</v>
      </c>
      <c r="M63" s="2">
        <v>1</v>
      </c>
      <c r="N63" s="2">
        <v>1</v>
      </c>
      <c r="O63" s="2">
        <v>0.75</v>
      </c>
      <c r="P63" s="2">
        <v>31.072216999999998</v>
      </c>
    </row>
    <row r="64" spans="1:16" ht="17" x14ac:dyDescent="0.2">
      <c r="A64" s="2" t="s">
        <v>87</v>
      </c>
      <c r="B64" s="2" t="s">
        <v>42</v>
      </c>
      <c r="C64" s="2" t="s">
        <v>18</v>
      </c>
      <c r="D64" s="2">
        <v>130</v>
      </c>
      <c r="E64" s="2">
        <v>3</v>
      </c>
      <c r="F64" s="2">
        <v>2</v>
      </c>
      <c r="G64" s="2">
        <v>170</v>
      </c>
      <c r="H64" s="2">
        <v>1.5</v>
      </c>
      <c r="I64" s="2">
        <v>13.5</v>
      </c>
      <c r="J64" s="2">
        <v>10</v>
      </c>
      <c r="K64" s="2">
        <v>120</v>
      </c>
      <c r="L64" s="2">
        <v>25</v>
      </c>
      <c r="M64" s="2">
        <v>3</v>
      </c>
      <c r="N64" s="2">
        <v>1.25</v>
      </c>
      <c r="O64" s="2">
        <v>0.5</v>
      </c>
      <c r="P64" s="2">
        <v>30.450842999999999</v>
      </c>
    </row>
    <row r="65" spans="1:16" ht="17" x14ac:dyDescent="0.2">
      <c r="A65" s="2" t="s">
        <v>88</v>
      </c>
      <c r="B65" s="2" t="s">
        <v>17</v>
      </c>
      <c r="C65" s="2" t="s">
        <v>18</v>
      </c>
      <c r="D65" s="2">
        <v>160</v>
      </c>
      <c r="E65" s="2">
        <v>3</v>
      </c>
      <c r="F65" s="2">
        <v>2</v>
      </c>
      <c r="G65" s="2">
        <v>150</v>
      </c>
      <c r="H65" s="2">
        <v>3</v>
      </c>
      <c r="I65" s="2">
        <v>17</v>
      </c>
      <c r="J65" s="2">
        <v>13</v>
      </c>
      <c r="K65" s="2">
        <v>160</v>
      </c>
      <c r="L65" s="2">
        <v>25</v>
      </c>
      <c r="M65" s="2">
        <v>3</v>
      </c>
      <c r="N65" s="2">
        <v>1.5</v>
      </c>
      <c r="O65" s="2">
        <v>0.67</v>
      </c>
      <c r="P65" s="2">
        <v>30.313351000000001</v>
      </c>
    </row>
    <row r="66" spans="1:16" ht="17" x14ac:dyDescent="0.2">
      <c r="A66" s="2" t="s">
        <v>89</v>
      </c>
      <c r="B66" s="2" t="s">
        <v>17</v>
      </c>
      <c r="C66" s="2" t="s">
        <v>18</v>
      </c>
      <c r="D66" s="2">
        <v>120</v>
      </c>
      <c r="E66" s="2">
        <v>2</v>
      </c>
      <c r="F66" s="2">
        <v>1</v>
      </c>
      <c r="G66" s="2">
        <v>190</v>
      </c>
      <c r="H66" s="2">
        <v>0</v>
      </c>
      <c r="I66" s="2">
        <v>15</v>
      </c>
      <c r="J66" s="2">
        <v>9</v>
      </c>
      <c r="K66" s="2">
        <v>40</v>
      </c>
      <c r="L66" s="2">
        <v>25</v>
      </c>
      <c r="M66" s="2">
        <v>2</v>
      </c>
      <c r="N66" s="2">
        <v>1</v>
      </c>
      <c r="O66" s="2">
        <v>0.67</v>
      </c>
      <c r="P66" s="2">
        <v>29.924285000000001</v>
      </c>
    </row>
    <row r="67" spans="1:16" ht="17" x14ac:dyDescent="0.2">
      <c r="A67" s="2" t="s">
        <v>90</v>
      </c>
      <c r="B67" s="2" t="s">
        <v>42</v>
      </c>
      <c r="C67" s="2" t="s">
        <v>18</v>
      </c>
      <c r="D67" s="2">
        <v>110</v>
      </c>
      <c r="E67" s="2">
        <v>2</v>
      </c>
      <c r="F67" s="2">
        <v>2</v>
      </c>
      <c r="G67" s="2">
        <v>180</v>
      </c>
      <c r="H67" s="2">
        <v>1.5</v>
      </c>
      <c r="I67" s="2">
        <v>10.5</v>
      </c>
      <c r="J67" s="2">
        <v>10</v>
      </c>
      <c r="K67" s="2">
        <v>70</v>
      </c>
      <c r="L67" s="2">
        <v>25</v>
      </c>
      <c r="M67" s="2">
        <v>1</v>
      </c>
      <c r="N67" s="2">
        <v>1</v>
      </c>
      <c r="O67" s="2">
        <v>0.75</v>
      </c>
      <c r="P67" s="2">
        <v>29.509540999999999</v>
      </c>
    </row>
    <row r="68" spans="1:16" ht="17" x14ac:dyDescent="0.2">
      <c r="A68" s="2" t="s">
        <v>91</v>
      </c>
      <c r="B68" s="2" t="s">
        <v>37</v>
      </c>
      <c r="C68" s="2" t="s">
        <v>18</v>
      </c>
      <c r="D68" s="2">
        <v>110</v>
      </c>
      <c r="E68" s="2">
        <v>1</v>
      </c>
      <c r="F68" s="2">
        <v>0</v>
      </c>
      <c r="G68" s="2">
        <v>180</v>
      </c>
      <c r="H68" s="2">
        <v>0</v>
      </c>
      <c r="I68" s="2">
        <v>14</v>
      </c>
      <c r="J68" s="2">
        <v>11</v>
      </c>
      <c r="K68" s="2">
        <v>35</v>
      </c>
      <c r="L68" s="2">
        <v>25</v>
      </c>
      <c r="M68" s="2">
        <v>1</v>
      </c>
      <c r="N68" s="2">
        <v>1</v>
      </c>
      <c r="O68" s="2">
        <v>1.33</v>
      </c>
      <c r="P68" s="2">
        <v>28.742414</v>
      </c>
    </row>
    <row r="69" spans="1:16" ht="17" x14ac:dyDescent="0.2">
      <c r="A69" s="2" t="s">
        <v>92</v>
      </c>
      <c r="B69" s="2" t="s">
        <v>42</v>
      </c>
      <c r="C69" s="2" t="s">
        <v>18</v>
      </c>
      <c r="D69" s="2">
        <v>140</v>
      </c>
      <c r="E69" s="2">
        <v>3</v>
      </c>
      <c r="F69" s="2">
        <v>1</v>
      </c>
      <c r="G69" s="2">
        <v>190</v>
      </c>
      <c r="H69" s="2">
        <v>4</v>
      </c>
      <c r="I69" s="2">
        <v>15</v>
      </c>
      <c r="J69" s="2">
        <v>14</v>
      </c>
      <c r="K69" s="2">
        <v>230</v>
      </c>
      <c r="L69" s="2">
        <v>100</v>
      </c>
      <c r="M69" s="2">
        <v>3</v>
      </c>
      <c r="N69" s="2">
        <v>1.5</v>
      </c>
      <c r="O69" s="2">
        <v>1</v>
      </c>
      <c r="P69" s="2">
        <v>28.592784999999999</v>
      </c>
    </row>
    <row r="70" spans="1:16" ht="17" x14ac:dyDescent="0.2">
      <c r="A70" s="2" t="s">
        <v>93</v>
      </c>
      <c r="B70" s="2" t="s">
        <v>37</v>
      </c>
      <c r="C70" s="2" t="s">
        <v>18</v>
      </c>
      <c r="D70" s="2">
        <v>110</v>
      </c>
      <c r="E70" s="2">
        <v>1</v>
      </c>
      <c r="F70" s="2">
        <v>1</v>
      </c>
      <c r="G70" s="2">
        <v>135</v>
      </c>
      <c r="H70" s="2">
        <v>0</v>
      </c>
      <c r="I70" s="2">
        <v>13</v>
      </c>
      <c r="J70" s="2">
        <v>12</v>
      </c>
      <c r="K70" s="2">
        <v>25</v>
      </c>
      <c r="L70" s="2">
        <v>25</v>
      </c>
      <c r="M70" s="2">
        <v>2</v>
      </c>
      <c r="N70" s="2">
        <v>1</v>
      </c>
      <c r="O70" s="2">
        <v>0.75</v>
      </c>
      <c r="P70" s="2">
        <v>28.025765</v>
      </c>
    </row>
    <row r="71" spans="1:16" ht="17" x14ac:dyDescent="0.2">
      <c r="A71" s="2" t="s">
        <v>94</v>
      </c>
      <c r="B71" s="2" t="s">
        <v>42</v>
      </c>
      <c r="C71" s="2" t="s">
        <v>18</v>
      </c>
      <c r="D71" s="2">
        <v>110</v>
      </c>
      <c r="E71" s="2">
        <v>1</v>
      </c>
      <c r="F71" s="2">
        <v>1</v>
      </c>
      <c r="G71" s="2">
        <v>140</v>
      </c>
      <c r="H71" s="2">
        <v>0</v>
      </c>
      <c r="I71" s="2">
        <v>13</v>
      </c>
      <c r="J71" s="2">
        <v>12</v>
      </c>
      <c r="K71" s="2">
        <v>25</v>
      </c>
      <c r="L71" s="2">
        <v>25</v>
      </c>
      <c r="M71" s="2">
        <v>2</v>
      </c>
      <c r="N71" s="2">
        <v>1</v>
      </c>
      <c r="O71" s="2">
        <v>1</v>
      </c>
      <c r="P71" s="2">
        <v>27.753301</v>
      </c>
    </row>
    <row r="72" spans="1:16" ht="17" x14ac:dyDescent="0.2">
      <c r="A72" s="2" t="s">
        <v>95</v>
      </c>
      <c r="B72" s="2" t="s">
        <v>42</v>
      </c>
      <c r="C72" s="2" t="s">
        <v>18</v>
      </c>
      <c r="D72" s="2">
        <v>110</v>
      </c>
      <c r="E72" s="2">
        <v>2</v>
      </c>
      <c r="F72" s="2">
        <v>1</v>
      </c>
      <c r="G72" s="2">
        <v>180</v>
      </c>
      <c r="H72" s="2">
        <v>0</v>
      </c>
      <c r="I72" s="2">
        <v>12</v>
      </c>
      <c r="J72" s="2">
        <v>12</v>
      </c>
      <c r="K72" s="2">
        <v>55</v>
      </c>
      <c r="L72" s="2">
        <v>25</v>
      </c>
      <c r="M72" s="2">
        <v>2</v>
      </c>
      <c r="N72" s="2">
        <v>1</v>
      </c>
      <c r="O72" s="2">
        <v>1</v>
      </c>
      <c r="P72" s="2">
        <v>26.734514999999998</v>
      </c>
    </row>
    <row r="73" spans="1:16" ht="17" x14ac:dyDescent="0.2">
      <c r="A73" s="2" t="s">
        <v>96</v>
      </c>
      <c r="B73" s="2" t="s">
        <v>42</v>
      </c>
      <c r="C73" s="2" t="s">
        <v>18</v>
      </c>
      <c r="D73" s="2">
        <v>110</v>
      </c>
      <c r="E73" s="2">
        <v>1</v>
      </c>
      <c r="F73" s="2">
        <v>1</v>
      </c>
      <c r="G73" s="2">
        <v>280</v>
      </c>
      <c r="H73" s="2">
        <v>0</v>
      </c>
      <c r="I73" s="2">
        <v>15</v>
      </c>
      <c r="J73" s="2">
        <v>9</v>
      </c>
      <c r="K73" s="2">
        <v>45</v>
      </c>
      <c r="L73" s="2">
        <v>25</v>
      </c>
      <c r="M73" s="2">
        <v>2</v>
      </c>
      <c r="N73" s="2">
        <v>1</v>
      </c>
      <c r="O73" s="2">
        <v>0.75</v>
      </c>
      <c r="P73" s="2">
        <v>23.804043</v>
      </c>
    </row>
    <row r="74" spans="1:16" ht="17" x14ac:dyDescent="0.2">
      <c r="A74" s="2" t="s">
        <v>97</v>
      </c>
      <c r="B74" s="2" t="s">
        <v>42</v>
      </c>
      <c r="C74" s="2" t="s">
        <v>18</v>
      </c>
      <c r="D74" s="2">
        <v>110</v>
      </c>
      <c r="E74" s="2">
        <v>1</v>
      </c>
      <c r="F74" s="2">
        <v>1</v>
      </c>
      <c r="G74" s="2">
        <v>180</v>
      </c>
      <c r="H74" s="2">
        <v>0</v>
      </c>
      <c r="I74" s="2">
        <v>12</v>
      </c>
      <c r="J74" s="2">
        <v>13</v>
      </c>
      <c r="K74" s="2">
        <v>55</v>
      </c>
      <c r="L74" s="2">
        <v>25</v>
      </c>
      <c r="M74" s="2">
        <v>2</v>
      </c>
      <c r="N74" s="2">
        <v>1</v>
      </c>
      <c r="O74" s="2">
        <v>1</v>
      </c>
      <c r="P74" s="2">
        <v>22.736446000000001</v>
      </c>
    </row>
    <row r="75" spans="1:16" ht="17" x14ac:dyDescent="0.2">
      <c r="A75" s="2" t="s">
        <v>98</v>
      </c>
      <c r="B75" s="2" t="s">
        <v>42</v>
      </c>
      <c r="C75" s="2" t="s">
        <v>18</v>
      </c>
      <c r="D75" s="2">
        <v>110</v>
      </c>
      <c r="E75" s="2">
        <v>1</v>
      </c>
      <c r="F75" s="2">
        <v>1</v>
      </c>
      <c r="G75" s="2">
        <v>180</v>
      </c>
      <c r="H75" s="2">
        <v>0</v>
      </c>
      <c r="I75" s="2">
        <v>12</v>
      </c>
      <c r="J75" s="2">
        <v>13</v>
      </c>
      <c r="K75" s="2">
        <v>65</v>
      </c>
      <c r="L75" s="2">
        <v>25</v>
      </c>
      <c r="M75" s="2">
        <v>2</v>
      </c>
      <c r="N75" s="2">
        <v>1</v>
      </c>
      <c r="O75" s="2">
        <v>1</v>
      </c>
      <c r="P75" s="2">
        <v>22.396512999999999</v>
      </c>
    </row>
    <row r="76" spans="1:16" ht="17" x14ac:dyDescent="0.2">
      <c r="A76" s="2" t="s">
        <v>99</v>
      </c>
      <c r="B76" s="2" t="s">
        <v>27</v>
      </c>
      <c r="C76" s="2" t="s">
        <v>18</v>
      </c>
      <c r="D76" s="2">
        <v>120</v>
      </c>
      <c r="E76" s="2">
        <v>1</v>
      </c>
      <c r="F76" s="2">
        <v>2</v>
      </c>
      <c r="G76" s="2">
        <v>220</v>
      </c>
      <c r="H76" s="2">
        <v>1</v>
      </c>
      <c r="I76" s="2">
        <v>12</v>
      </c>
      <c r="J76" s="2">
        <v>11</v>
      </c>
      <c r="K76" s="2">
        <v>45</v>
      </c>
      <c r="L76" s="2">
        <v>25</v>
      </c>
      <c r="M76" s="2">
        <v>2</v>
      </c>
      <c r="N76" s="2">
        <v>1</v>
      </c>
      <c r="O76" s="2">
        <v>1</v>
      </c>
      <c r="P76" s="2">
        <v>21.871292</v>
      </c>
    </row>
    <row r="77" spans="1:16" ht="17" x14ac:dyDescent="0.2">
      <c r="A77" s="2" t="s">
        <v>100</v>
      </c>
      <c r="B77" s="2" t="s">
        <v>42</v>
      </c>
      <c r="C77" s="2" t="s">
        <v>18</v>
      </c>
      <c r="D77" s="2">
        <v>120</v>
      </c>
      <c r="E77" s="2">
        <v>1</v>
      </c>
      <c r="F77" s="2">
        <v>3</v>
      </c>
      <c r="G77" s="2">
        <v>210</v>
      </c>
      <c r="H77" s="2">
        <v>0</v>
      </c>
      <c r="I77" s="2">
        <v>13</v>
      </c>
      <c r="J77" s="2">
        <v>9</v>
      </c>
      <c r="K77" s="2">
        <v>45</v>
      </c>
      <c r="L77" s="2">
        <v>25</v>
      </c>
      <c r="M77" s="2">
        <v>2</v>
      </c>
      <c r="N77" s="2">
        <v>1</v>
      </c>
      <c r="O77" s="2">
        <v>0.75</v>
      </c>
      <c r="P77" s="2">
        <v>19.823573</v>
      </c>
    </row>
    <row r="78" spans="1:16" ht="17" x14ac:dyDescent="0.2">
      <c r="A78" s="2" t="s">
        <v>101</v>
      </c>
      <c r="B78" s="2" t="s">
        <v>27</v>
      </c>
      <c r="C78" s="2" t="s">
        <v>18</v>
      </c>
      <c r="D78" s="2">
        <v>120</v>
      </c>
      <c r="E78" s="2">
        <v>1</v>
      </c>
      <c r="F78" s="2">
        <v>2</v>
      </c>
      <c r="G78" s="2">
        <v>220</v>
      </c>
      <c r="H78" s="2">
        <v>0</v>
      </c>
      <c r="I78" s="2">
        <v>12</v>
      </c>
      <c r="J78" s="2">
        <v>12</v>
      </c>
      <c r="K78" s="2">
        <v>35</v>
      </c>
      <c r="L78" s="2">
        <v>25</v>
      </c>
      <c r="M78" s="2">
        <v>2</v>
      </c>
      <c r="N78" s="2">
        <v>1</v>
      </c>
      <c r="O78" s="2">
        <v>0.75</v>
      </c>
      <c r="P78" s="2">
        <v>18.042850999999999</v>
      </c>
    </row>
  </sheetData>
  <sortState xmlns:xlrd2="http://schemas.microsoft.com/office/spreadsheetml/2017/richdata2" ref="A2:P3137">
    <sortCondition descending="1" ref="P2:P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2"/>
  <sheetViews>
    <sheetView tabSelected="1" zoomScale="150" zoomScaleNormal="150" workbookViewId="0">
      <selection activeCell="B6" sqref="B6"/>
    </sheetView>
  </sheetViews>
  <sheetFormatPr baseColWidth="10" defaultColWidth="11" defaultRowHeight="16" x14ac:dyDescent="0.2"/>
  <cols>
    <col min="1" max="1" width="11.83203125" bestFit="1" customWidth="1"/>
    <col min="2" max="2" width="31.5" bestFit="1" customWidth="1"/>
    <col min="3" max="3" width="37.6640625" customWidth="1"/>
    <col min="4" max="4" width="43.6640625" customWidth="1"/>
    <col min="5" max="5" width="31.5" bestFit="1" customWidth="1"/>
  </cols>
  <sheetData>
    <row r="1" spans="1:5" x14ac:dyDescent="0.2">
      <c r="A1" t="s">
        <v>102</v>
      </c>
      <c r="B1" t="s">
        <v>103</v>
      </c>
      <c r="D1" s="3" t="s">
        <v>104</v>
      </c>
      <c r="E1" s="3" t="s">
        <v>105</v>
      </c>
    </row>
    <row r="2" spans="1:5" ht="17" x14ac:dyDescent="0.2">
      <c r="A2" t="s">
        <v>106</v>
      </c>
      <c r="B2">
        <f>AVERAGE(cereal!$P$2:$P$78)</f>
        <v>42.66570498701298</v>
      </c>
      <c r="D2" s="2" t="s">
        <v>16</v>
      </c>
      <c r="E2" s="2">
        <v>93.704911999999993</v>
      </c>
    </row>
    <row r="3" spans="1:5" x14ac:dyDescent="0.2">
      <c r="A3" t="s">
        <v>107</v>
      </c>
      <c r="B3">
        <f>MEDIAN(cereal!$P$2:$P$78)</f>
        <v>40.400207999999999</v>
      </c>
    </row>
    <row r="4" spans="1:5" x14ac:dyDescent="0.2">
      <c r="A4" t="s">
        <v>108</v>
      </c>
      <c r="B4">
        <f>MIN(cereal!$P$2:$P$78)</f>
        <v>18.042850999999999</v>
      </c>
    </row>
    <row r="5" spans="1:5" x14ac:dyDescent="0.2">
      <c r="A5" t="s">
        <v>109</v>
      </c>
      <c r="B5">
        <f>MAX(cereal!$P$2:$P$78)</f>
        <v>93.704911999999993</v>
      </c>
    </row>
    <row r="6" spans="1:5" x14ac:dyDescent="0.2">
      <c r="A6" t="s">
        <v>110</v>
      </c>
      <c r="B6">
        <f>_xlfn.QUARTILE.EXC(cereal!$P$2:$P$78,1)</f>
        <v>32.690837999999999</v>
      </c>
    </row>
    <row r="7" spans="1:5" x14ac:dyDescent="0.2">
      <c r="A7" t="s">
        <v>111</v>
      </c>
      <c r="B7">
        <f>_xlfn.QUARTILE.EXC(cereal!$P$2:$P$78,3)</f>
        <v>51.210292500000001</v>
      </c>
    </row>
    <row r="8" spans="1:5" x14ac:dyDescent="0.2">
      <c r="A8" t="s">
        <v>112</v>
      </c>
      <c r="B8">
        <f>B7-B6</f>
        <v>18.519454500000002</v>
      </c>
    </row>
    <row r="10" spans="1:5" x14ac:dyDescent="0.2">
      <c r="A10" t="s">
        <v>113</v>
      </c>
      <c r="B10">
        <f>B6-(1.5*B8)</f>
        <v>4.9116562499999965</v>
      </c>
    </row>
    <row r="11" spans="1:5" x14ac:dyDescent="0.2">
      <c r="A11" t="s">
        <v>114</v>
      </c>
      <c r="B11">
        <f>B7+(1.5*B8)</f>
        <v>78.989474250000001</v>
      </c>
    </row>
    <row r="12" spans="1:5" x14ac:dyDescent="0.2">
      <c r="B12" s="1">
        <v>5.4637500000000001</v>
      </c>
    </row>
  </sheetData>
  <sortState xmlns:xlrd2="http://schemas.microsoft.com/office/spreadsheetml/2017/richdata2" ref="D2:E526">
    <sortCondition ref="E2:E5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cereal</vt:lpstr>
      <vt:lpstr>Outlier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Kelci Griffin</cp:lastModifiedBy>
  <cp:revision/>
  <dcterms:created xsi:type="dcterms:W3CDTF">2018-05-11T16:07:25Z</dcterms:created>
  <dcterms:modified xsi:type="dcterms:W3CDTF">2023-10-31T19:01:48Z</dcterms:modified>
  <cp:category/>
  <cp:contentStatus/>
</cp:coreProperties>
</file>