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eur Binai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<sst xmlns="http://schemas.openxmlformats.org/spreadsheetml/2006/main" count="25" uniqueCount="25">
  <si>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Smile String Sequences</t>
  </si>
  <si>
    <t xml:space="preserve">Verification</t>
  </si>
  <si>
    <t xml:space="preserve">Prediction Score</t>
  </si>
  <si>
    <t xml:space="preserve">Scaler</t>
  </si>
  <si>
    <t xml:space="preserve">None</t>
  </si>
  <si>
    <t xml:space="preserve">Prediction Range</t>
  </si>
  <si>
    <t xml:space="preserve">Number Of Sequences</t>
  </si>
  <si>
    <t xml:space="preserve">Considered Sequences Per Range</t>
  </si>
  <si>
    <t xml:space="preserve">Correct Sequences</t>
  </si>
  <si>
    <t xml:space="preserve">Correct Percentage Per Prediction Range</t>
  </si>
  <si>
    <t xml:space="preserve">P1 (0 – 0,50)</t>
  </si>
  <si>
    <t xml:space="preserve">P2 (0,50 – 0,55)</t>
  </si>
  <si>
    <t xml:space="preserve">p3 (0,55 - 0,60)</t>
  </si>
  <si>
    <t xml:space="preserve">p4 (0,60 - 0,65)</t>
  </si>
  <si>
    <t xml:space="preserve">p5 (0,65 - 0,70)</t>
  </si>
  <si>
    <t xml:space="preserve">p6 (0,70 - 0,75)</t>
  </si>
  <si>
    <t xml:space="preserve">p7 (0,75 - 0,80)</t>
  </si>
  <si>
    <t xml:space="preserve">p8 (0,80 - 0,85)</t>
  </si>
  <si>
    <t xml:space="preserve">p9 (0,85 - 0,90)</t>
  </si>
  <si>
    <t xml:space="preserve">p10 (0,90 - 0,95)</t>
  </si>
  <si>
    <t xml:space="preserve">p11 (0,95 - 0,97)</t>
  </si>
  <si>
    <t xml:space="preserve">P12 (0,97 – 1,00)</t>
  </si>
  <si>
    <t xml:space="preserve">Total Sequences Per Class</t>
  </si>
  <si>
    <t xml:space="preserve">Recall</t>
  </si>
  <si>
    <t xml:space="preserve">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</si>
</sst>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FF99"/>
        <bgColor rgb="FF00FFFF"/>
      </patternFill>
    </fill>
    <fill>
      <patternFill patternType="solid">
        <fgColor rgb="FF3399FF"/>
        <bgColor rgb="FF0084D1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40.46"/>
    <col collapsed="false" customWidth="true" hidden="false" outlineLevel="0" max="2" min="2" style="1" width="18.08"/>
    <col collapsed="false" customWidth="true" hidden="false" outlineLevel="0" max="3" min="3" style="1" width="24.2"/>
    <col collapsed="false" customWidth="true" hidden="false" outlineLevel="0" max="4" min="4" style="1" width="33.34"/>
    <col collapsed="false" customWidth="true" hidden="false" outlineLevel="0" max="8" min="5" style="1" width="43.62"/>
    <col collapsed="false" customWidth="false" hidden="false" outlineLevel="0" max="1024" min="9" style="1" width="8.81"/>
  </cols>
  <sheetData>
    <row r="1" customFormat="false" ht="15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85" hidden="false" customHeight="true" outlineLevel="0" collapsed="false">
      <c r="D2" s="3" t="s">
        <v>4</v>
      </c>
    </row>
    <row r="18" customFormat="false" ht="15.85" hidden="false" customHeight="true" outlineLevel="0" collapsed="false"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</row>
    <row r="19" customFormat="false" ht="15.85" hidden="false" customHeight="true" outlineLevel="0" collapsed="false">
      <c r="D19" s="4" t="s">
        <v>10</v>
      </c>
      <c r="E19" s="4" t="n">
        <f aca="false">COUNTIFS(C:C,"&gt;=0",C:C,"&lt;0,50")</f>
        <v>0</v>
      </c>
      <c r="F19" s="5" t="e">
        <f aca="false">$E19*100/$E$31</f>
        <v>#DIV/0!</v>
      </c>
      <c r="G19" s="4" t="n">
        <f aca="false">COUNTIFS(C:C,"&gt;=0",C:C,"&lt;0,50",B:B,"Right")</f>
        <v>0</v>
      </c>
      <c r="H19" s="5" t="e">
        <f aca="false">$G19*100/$E19</f>
        <v>#DIV/0!</v>
      </c>
    </row>
    <row r="20" customFormat="false" ht="15.85" hidden="false" customHeight="true" outlineLevel="0" collapsed="false">
      <c r="D20" s="4" t="s">
        <v>11</v>
      </c>
      <c r="E20" s="4" t="n">
        <f aca="false">COUNTIFS(C:C,"&gt;=0,50",C:C,"&lt;0,551")</f>
        <v>0</v>
      </c>
      <c r="F20" s="5" t="e">
        <f aca="false">$E20*100/$E$31</f>
        <v>#DIV/0!</v>
      </c>
      <c r="G20" s="4" t="n">
        <f aca="false">COUNTIFS(C:C,"&gt;=0,50",C:C,"&lt;0,551",B:B,"Right")</f>
        <v>0</v>
      </c>
      <c r="H20" s="5" t="e">
        <f aca="false">$G20*100/$E20</f>
        <v>#DIV/0!</v>
      </c>
    </row>
    <row r="21" customFormat="false" ht="15.85" hidden="false" customHeight="true" outlineLevel="0" collapsed="false">
      <c r="D21" s="4" t="s">
        <v>12</v>
      </c>
      <c r="E21" s="4" t="n">
        <f aca="false">COUNTIFS(C:C,"&gt;=0,551",C:C,"&lt;0,601")</f>
        <v>0</v>
      </c>
      <c r="F21" s="5" t="e">
        <f aca="false">$E21*100/$E$31</f>
        <v>#DIV/0!</v>
      </c>
      <c r="G21" s="4" t="n">
        <f aca="false">COUNTIFS(C:C,"&gt;=0,551",C:C,"&lt;0,601",B:B,"Right")</f>
        <v>0</v>
      </c>
      <c r="H21" s="5" t="e">
        <f aca="false">$G21*100/$E21</f>
        <v>#DIV/0!</v>
      </c>
    </row>
    <row r="22" customFormat="false" ht="15.85" hidden="false" customHeight="true" outlineLevel="0" collapsed="false">
      <c r="D22" s="4" t="s">
        <v>13</v>
      </c>
      <c r="E22" s="4" t="n">
        <f aca="false">COUNTIFS(C:C,"&gt;=0,601",C:C,"&lt;0,651")</f>
        <v>0</v>
      </c>
      <c r="F22" s="5" t="e">
        <f aca="false">$E22*100/$E$31</f>
        <v>#DIV/0!</v>
      </c>
      <c r="G22" s="4" t="n">
        <f aca="false">COUNTIFS(C:C,"&gt;=0,601",C:C,"&lt;0,651",B:B,"Right")</f>
        <v>0</v>
      </c>
      <c r="H22" s="5" t="e">
        <f aca="false">$G22*100/$E22</f>
        <v>#DIV/0!</v>
      </c>
    </row>
    <row r="23" customFormat="false" ht="15.85" hidden="false" customHeight="true" outlineLevel="0" collapsed="false">
      <c r="D23" s="4" t="s">
        <v>14</v>
      </c>
      <c r="E23" s="4" t="n">
        <f aca="false">COUNTIFS(C:C,"&gt;=0,651",C:C,"&lt;0,701")</f>
        <v>0</v>
      </c>
      <c r="F23" s="5" t="e">
        <f aca="false">$E23*100/$E$31</f>
        <v>#DIV/0!</v>
      </c>
      <c r="G23" s="4" t="n">
        <f aca="false">COUNTIFS(C:C,"&gt;=0,651",C:C,"&lt;0,701",B:B,"Right")</f>
        <v>0</v>
      </c>
      <c r="H23" s="5" t="e">
        <f aca="false">$G23*100/$E23</f>
        <v>#DIV/0!</v>
      </c>
    </row>
    <row r="24" customFormat="false" ht="15.85" hidden="false" customHeight="true" outlineLevel="0" collapsed="false">
      <c r="D24" s="4" t="s">
        <v>15</v>
      </c>
      <c r="E24" s="4" t="n">
        <f aca="false">COUNTIFS(C:C,"&gt;=0,701",C:C,"&lt;0,751")</f>
        <v>0</v>
      </c>
      <c r="F24" s="5" t="e">
        <f aca="false">$E24*100/$E$31</f>
        <v>#DIV/0!</v>
      </c>
      <c r="G24" s="4" t="n">
        <f aca="false">COUNTIFS(C:C,"&gt;=0,701",C:C,"&lt;0,751",B:B,"Right")</f>
        <v>0</v>
      </c>
      <c r="H24" s="5" t="e">
        <f aca="false">$G24*100/$E24</f>
        <v>#DIV/0!</v>
      </c>
    </row>
    <row r="25" customFormat="false" ht="15.85" hidden="false" customHeight="true" outlineLevel="0" collapsed="false">
      <c r="D25" s="4" t="s">
        <v>16</v>
      </c>
      <c r="E25" s="4" t="n">
        <f aca="false">COUNTIFS(C:C,"&gt;=0,751",C:C,"&lt;0,801")</f>
        <v>0</v>
      </c>
      <c r="F25" s="5" t="e">
        <f aca="false">$E25*100/$E$31</f>
        <v>#DIV/0!</v>
      </c>
      <c r="G25" s="4" t="n">
        <f aca="false">COUNTIFS(C:C,"&gt;=0,751",C:C,"&lt;0,801",B:B,"Right")</f>
        <v>0</v>
      </c>
      <c r="H25" s="5" t="e">
        <f aca="false">$G25*100/$E25</f>
        <v>#DIV/0!</v>
      </c>
    </row>
    <row r="26" customFormat="false" ht="15.85" hidden="false" customHeight="true" outlineLevel="0" collapsed="false">
      <c r="D26" s="4" t="s">
        <v>17</v>
      </c>
      <c r="E26" s="4" t="n">
        <f aca="false">COUNTIFS(C:C,"&gt;=0,801",C:C,"&lt;0,851")</f>
        <v>0</v>
      </c>
      <c r="F26" s="5" t="e">
        <f aca="false">$E26*100/$E$31</f>
        <v>#DIV/0!</v>
      </c>
      <c r="G26" s="4" t="n">
        <f aca="false">COUNTIFS(C:C,"&gt;=0,801",C:C,"&lt;0,851",B:B,"Right")</f>
        <v>0</v>
      </c>
      <c r="H26" s="5" t="e">
        <f aca="false">$G26*100/$E26</f>
        <v>#DIV/0!</v>
      </c>
    </row>
    <row r="27" customFormat="false" ht="15.85" hidden="false" customHeight="true" outlineLevel="0" collapsed="false">
      <c r="D27" s="4" t="s">
        <v>18</v>
      </c>
      <c r="E27" s="4" t="n">
        <f aca="false">COUNTIFS(C:C,"&gt;=0,851",C:C,"&lt;0,901")</f>
        <v>0</v>
      </c>
      <c r="F27" s="5" t="e">
        <f aca="false">$E27*100/$E$31</f>
        <v>#DIV/0!</v>
      </c>
      <c r="G27" s="4" t="n">
        <f aca="false">COUNTIFS(C:C,"&gt;=0,851",C:C,"&lt;0,901",B:B,"Right")</f>
        <v>0</v>
      </c>
      <c r="H27" s="5" t="e">
        <f aca="false">$G27*100/$E27</f>
        <v>#DIV/0!</v>
      </c>
    </row>
    <row r="28" customFormat="false" ht="15.85" hidden="false" customHeight="true" outlineLevel="0" collapsed="false">
      <c r="D28" s="4" t="s">
        <v>19</v>
      </c>
      <c r="E28" s="4" t="n">
        <f aca="false">COUNTIFS(C:C,"&gt;=0,901",C:C,"&lt;0,951")</f>
        <v>0</v>
      </c>
      <c r="F28" s="5" t="e">
        <f aca="false">$E28*100/$E$31</f>
        <v>#DIV/0!</v>
      </c>
      <c r="G28" s="4" t="n">
        <f aca="false">COUNTIFS(C:C,"&gt;=0,901",C:C,"&lt;0,951",B:B,"Right")</f>
        <v>0</v>
      </c>
      <c r="H28" s="5" t="e">
        <f aca="false">$G28*100/$E28</f>
        <v>#DIV/0!</v>
      </c>
    </row>
    <row r="29" customFormat="false" ht="15.85" hidden="false" customHeight="true" outlineLevel="0" collapsed="false">
      <c r="D29" s="4" t="s">
        <v>20</v>
      </c>
      <c r="E29" s="4" t="n">
        <f aca="false">COUNTIFS(C:C,"&gt;=0,951",C:C,"&lt;0,971")</f>
        <v>0</v>
      </c>
      <c r="F29" s="5" t="e">
        <f aca="false">$E29*100/$E$31</f>
        <v>#DIV/0!</v>
      </c>
      <c r="G29" s="4" t="n">
        <f aca="false">COUNTIFS(C:C,"&gt;=0,951",C:C,"&lt;0,971",B:B,"Right")</f>
        <v>0</v>
      </c>
      <c r="H29" s="5" t="e">
        <f aca="false">$G29*100/$E29</f>
        <v>#DIV/0!</v>
      </c>
    </row>
    <row r="30" customFormat="false" ht="15.85" hidden="false" customHeight="true" outlineLevel="0" collapsed="false">
      <c r="D30" s="4" t="s">
        <v>21</v>
      </c>
      <c r="E30" s="4" t="n">
        <v>0</v>
      </c>
      <c r="F30" s="5" t="e">
        <f aca="false">$E30*100/$E$31</f>
        <v>#DIV/0!</v>
      </c>
      <c r="G30" s="4" t="n">
        <f aca="false">COUNTIFS(C:C,"&gt;=0,971",C:C,"&lt;1,1",B:B,"Right")</f>
        <v>0</v>
      </c>
      <c r="H30" s="5" t="e">
        <f aca="false">$G30*100/$E30</f>
        <v>#DIV/0!</v>
      </c>
    </row>
    <row r="31" customFormat="false" ht="15.85" hidden="false" customHeight="true" outlineLevel="0" collapsed="false">
      <c r="D31" s="6"/>
      <c r="E31" s="7" t="n">
        <f aca="false">SUM(E19:E30)</f>
        <v>0</v>
      </c>
      <c r="F31" s="6"/>
      <c r="G31" s="8" t="n">
        <f aca="false">SUM(G19:G30)</f>
        <v>0</v>
      </c>
      <c r="H31" s="9" t="e">
        <f aca="false">$G31*100/$E31</f>
        <v>#DIV/0!</v>
      </c>
    </row>
    <row r="46" customFormat="false" ht="15.85" hidden="false" customHeight="true" outlineLevel="0" collapsed="false">
      <c r="D46" s="0"/>
      <c r="E46" s="0"/>
      <c r="F46" s="0"/>
      <c r="G46" s="0"/>
      <c r="H46" s="0"/>
    </row>
    <row r="47" customFormat="false" ht="15.85" hidden="false" customHeight="true" outlineLevel="0" collapsed="false">
      <c r="D47" s="0"/>
      <c r="E47" s="0"/>
      <c r="F47" s="0"/>
      <c r="G47" s="0"/>
      <c r="H47" s="0"/>
    </row>
    <row r="48" customFormat="false" ht="15.85" hidden="false" customHeight="true" outlineLevel="0" collapsed="false">
      <c r="D48" s="0"/>
      <c r="E48" s="0"/>
      <c r="F48" s="0"/>
      <c r="G48" s="0"/>
      <c r="H48" s="0"/>
    </row>
    <row r="50" customFormat="false" ht="15.85" hidden="false" customHeight="true" outlineLevel="0" collapsed="false">
      <c r="D50" s="10" t="s">
        <v>22</v>
      </c>
      <c r="E50" s="10" t="s">
        <v>23</v>
      </c>
      <c r="F50" s="10" t="s">
        <v>24</v>
      </c>
      <c r="G50" s="0"/>
      <c r="H50" s="0"/>
    </row>
    <row r="51" customFormat="false" ht="15.85" hidden="false" customHeight="true" outlineLevel="0" collapsed="false">
      <c r="D51" s="11"/>
      <c r="E51" s="9" t="e">
        <f aca="false">COUNTIFS(C:C,"&gt;=0",C:C,"&lt;1,1",B:B,"Right")*100/D51</f>
        <v>#DIV/0!</v>
      </c>
      <c r="F51" s="9"/>
      <c r="G51" s="0"/>
      <c r="H51" s="0"/>
    </row>
    <row r="52" customFormat="false" ht="13.8" hidden="false" customHeight="false" outlineLevel="0" collapsed="false">
      <c r="G52" s="0"/>
      <c r="H52" s="0"/>
    </row>
    <row r="53" customFormat="false" ht="13.8" hidden="false" customHeight="false" outlineLevel="0" collapsed="false">
      <c r="G53" s="0"/>
      <c r="H53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2018-11-12T17:48:00Z</dcterms:created>
  <dc:creator>rnshimiyimana</dc:creator>
  <dc:description/>
  <dc:language>fr-FR</dc:language>
  <cp:lastModifiedBy/>
  <dcterms:modified xsi:type="dcterms:W3CDTF">2023-10-21T12:04:00Z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