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PycharmProjects/nlp-with-transformers/transformers/data_manager/"/>
    </mc:Choice>
  </mc:AlternateContent>
  <xr:revisionPtr revIDLastSave="0" documentId="13_ncr:1_{1BA14500-4B2E-6A4A-B723-A1E47F73342C}" xr6:coauthVersionLast="47" xr6:coauthVersionMax="47" xr10:uidLastSave="{00000000-0000-0000-0000-000000000000}"/>
  <bookViews>
    <workbookView xWindow="0" yWindow="500" windowWidth="30380" windowHeight="24920" tabRatio="500" xr2:uid="{00000000-000D-0000-FFFF-FFFF00000000}"/>
  </bookViews>
  <sheets>
    <sheet name="classifi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0" i="1" l="1"/>
  <c r="E51" i="1"/>
  <c r="G30" i="1"/>
  <c r="G29" i="1"/>
  <c r="H29" i="1" s="1"/>
  <c r="E29" i="1"/>
  <c r="G28" i="1"/>
  <c r="H28" i="1" s="1"/>
  <c r="E28" i="1"/>
  <c r="H27" i="1"/>
  <c r="G27" i="1"/>
  <c r="E27" i="1"/>
  <c r="G26" i="1"/>
  <c r="H26" i="1" s="1"/>
  <c r="E26" i="1"/>
  <c r="G25" i="1"/>
  <c r="H25" i="1" s="1"/>
  <c r="E25" i="1"/>
  <c r="G24" i="1"/>
  <c r="H24" i="1" s="1"/>
  <c r="E24" i="1"/>
  <c r="G23" i="1"/>
  <c r="H23" i="1" s="1"/>
  <c r="E23" i="1"/>
  <c r="G22" i="1"/>
  <c r="H22" i="1" s="1"/>
  <c r="E22" i="1"/>
  <c r="G21" i="1"/>
  <c r="H21" i="1" s="1"/>
  <c r="E21" i="1"/>
  <c r="G20" i="1"/>
  <c r="H20" i="1" s="1"/>
  <c r="E20" i="1"/>
  <c r="G19" i="1"/>
  <c r="G31" i="1" s="1"/>
  <c r="E19" i="1"/>
  <c r="E31" i="1" l="1"/>
  <c r="F30" i="1" s="1"/>
  <c r="H30" i="1"/>
  <c r="F24" i="1"/>
  <c r="F29" i="1"/>
  <c r="F28" i="1"/>
  <c r="H31" i="1"/>
  <c r="F20" i="1"/>
  <c r="H19" i="1"/>
  <c r="F19" i="1" l="1"/>
  <c r="F26" i="1"/>
  <c r="F23" i="1"/>
  <c r="F21" i="1"/>
  <c r="F27" i="1"/>
  <c r="F25" i="1"/>
  <c r="F22" i="1"/>
</calcChain>
</file>

<file path=xl/sharedStrings.xml><?xml version="1.0" encoding="utf-8"?>
<sst xmlns="http://schemas.openxmlformats.org/spreadsheetml/2006/main" count="25" uniqueCount="25">
  <si>
    <t>Verification</t>
  </si>
  <si>
    <t>Prediction Score</t>
  </si>
  <si>
    <t>Scaler</t>
  </si>
  <si>
    <t>None</t>
  </si>
  <si>
    <t>Prediction Range</t>
  </si>
  <si>
    <t>Number Of Sequences</t>
  </si>
  <si>
    <t>Considered Sequences Per Range</t>
  </si>
  <si>
    <t>Correct Sequences</t>
  </si>
  <si>
    <t>Correct Percentage Per Prediction Range</t>
  </si>
  <si>
    <t>P1 (0 – 0,50)</t>
  </si>
  <si>
    <t>P2 (0,50 – 0,55)</t>
  </si>
  <si>
    <t>p3 (0,55 - 0,60)</t>
  </si>
  <si>
    <t>p4 (0,60 - 0,65)</t>
  </si>
  <si>
    <t>p5 (0,65 - 0,70)</t>
  </si>
  <si>
    <t>p6 (0,70 - 0,75)</t>
  </si>
  <si>
    <t>p7 (0,75 - 0,80)</t>
  </si>
  <si>
    <t>p8 (0,80 - 0,85)</t>
  </si>
  <si>
    <t>p9 (0,85 - 0,90)</t>
  </si>
  <si>
    <t>p10 (0,90 - 0,95)</t>
  </si>
  <si>
    <t>p11 (0,95 - 0,97)</t>
  </si>
  <si>
    <t>P12 (0,97 – 1,00)</t>
  </si>
  <si>
    <t>Total Sequences Per Class</t>
  </si>
  <si>
    <t>Recall</t>
  </si>
  <si>
    <t>Specificity</t>
  </si>
  <si>
    <t>Text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</si>
</sst>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33FF99"/>
        <bgColor rgb="FF00FFFF"/>
      </patternFill>
    </fill>
    <fill>
      <patternFill patternType="solid">
        <fgColor rgb="FF3399FF"/>
        <bgColor rgb="FF0084D1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"/>
  <sheetViews>
    <sheetView tabSelected="1" zoomScaleNormal="100" workbookViewId="0">
      <selection activeCell="E38" sqref="E38"/>
    </sheetView>
  </sheetViews>
  <sheetFormatPr baseColWidth="10" defaultColWidth="8.83203125" defaultRowHeight="15" x14ac:dyDescent="0.2"/>
  <cols>
    <col min="1" max="1" width="40.5" style="1" customWidth="1"/>
    <col min="2" max="2" width="18" style="1" customWidth="1"/>
    <col min="3" max="3" width="24.1640625" style="1" customWidth="1"/>
    <col min="4" max="4" width="33.33203125" style="1" customWidth="1"/>
    <col min="5" max="8" width="43.6640625" style="1" customWidth="1"/>
    <col min="9" max="1024" width="8.83203125" style="1"/>
  </cols>
  <sheetData>
    <row r="1" spans="1:4" ht="15.75" customHeight="1" x14ac:dyDescent="0.2">
      <c r="A1" s="2" t="s">
        <v>24</v>
      </c>
      <c r="B1" s="2" t="s">
        <v>0</v>
      </c>
      <c r="C1" s="2" t="s">
        <v>1</v>
      </c>
      <c r="D1" s="2" t="s">
        <v>2</v>
      </c>
    </row>
    <row r="2" spans="1:4" ht="15.75" customHeight="1" x14ac:dyDescent="0.2">
      <c r="D2" s="3" t="s">
        <v>3</v>
      </c>
    </row>
    <row r="18" spans="4:8" ht="15.75" customHeight="1" x14ac:dyDescent="0.2"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</row>
    <row r="19" spans="4:8" ht="15.75" customHeight="1" x14ac:dyDescent="0.2">
      <c r="D19" s="4" t="s">
        <v>9</v>
      </c>
      <c r="E19" s="4">
        <f>COUNTIFS(C:C,"&gt;=0",C:C,"&lt;0,50")</f>
        <v>0</v>
      </c>
      <c r="F19" s="5" t="e">
        <f t="shared" ref="F19:F30" si="0">$E19*100/$E$31</f>
        <v>#DIV/0!</v>
      </c>
      <c r="G19" s="4">
        <f>COUNTIFS(C:C,"&gt;=0",C:C,"&lt;0,50",B:B,"Right")</f>
        <v>0</v>
      </c>
      <c r="H19" s="5" t="e">
        <f t="shared" ref="H19:H31" si="1">$G19*100/$E19</f>
        <v>#DIV/0!</v>
      </c>
    </row>
    <row r="20" spans="4:8" ht="15.75" customHeight="1" x14ac:dyDescent="0.2">
      <c r="D20" s="4" t="s">
        <v>10</v>
      </c>
      <c r="E20" s="4">
        <f>COUNTIFS(C:C,"&gt;=0,50",C:C,"&lt;0,551")</f>
        <v>0</v>
      </c>
      <c r="F20" s="5" t="e">
        <f t="shared" si="0"/>
        <v>#DIV/0!</v>
      </c>
      <c r="G20" s="4">
        <f>COUNTIFS(C:C,"&gt;=0,50",C:C,"&lt;0,551",B:B,"Right")</f>
        <v>0</v>
      </c>
      <c r="H20" s="5" t="e">
        <f t="shared" si="1"/>
        <v>#DIV/0!</v>
      </c>
    </row>
    <row r="21" spans="4:8" ht="15.75" customHeight="1" x14ac:dyDescent="0.2">
      <c r="D21" s="4" t="s">
        <v>11</v>
      </c>
      <c r="E21" s="4">
        <f>COUNTIFS(C:C,"&gt;=0,551",C:C,"&lt;0,601")</f>
        <v>0</v>
      </c>
      <c r="F21" s="5" t="e">
        <f t="shared" si="0"/>
        <v>#DIV/0!</v>
      </c>
      <c r="G21" s="4">
        <f>COUNTIFS(C:C,"&gt;=0,551",C:C,"&lt;0,601",B:B,"Right")</f>
        <v>0</v>
      </c>
      <c r="H21" s="5" t="e">
        <f t="shared" si="1"/>
        <v>#DIV/0!</v>
      </c>
    </row>
    <row r="22" spans="4:8" ht="15.75" customHeight="1" x14ac:dyDescent="0.2">
      <c r="D22" s="4" t="s">
        <v>12</v>
      </c>
      <c r="E22" s="4">
        <f>COUNTIFS(C:C,"&gt;=0,601",C:C,"&lt;0,651")</f>
        <v>0</v>
      </c>
      <c r="F22" s="5" t="e">
        <f t="shared" si="0"/>
        <v>#DIV/0!</v>
      </c>
      <c r="G22" s="4">
        <f>COUNTIFS(C:C,"&gt;=0,601",C:C,"&lt;0,651",B:B,"Right")</f>
        <v>0</v>
      </c>
      <c r="H22" s="5" t="e">
        <f t="shared" si="1"/>
        <v>#DIV/0!</v>
      </c>
    </row>
    <row r="23" spans="4:8" ht="15.75" customHeight="1" x14ac:dyDescent="0.2">
      <c r="D23" s="4" t="s">
        <v>13</v>
      </c>
      <c r="E23" s="4">
        <f>COUNTIFS(C:C,"&gt;=0,651",C:C,"&lt;0,701")</f>
        <v>0</v>
      </c>
      <c r="F23" s="5" t="e">
        <f t="shared" si="0"/>
        <v>#DIV/0!</v>
      </c>
      <c r="G23" s="4">
        <f>COUNTIFS(C:C,"&gt;=0,651",C:C,"&lt;0,701",B:B,"Right")</f>
        <v>0</v>
      </c>
      <c r="H23" s="5" t="e">
        <f t="shared" si="1"/>
        <v>#DIV/0!</v>
      </c>
    </row>
    <row r="24" spans="4:8" ht="15.75" customHeight="1" x14ac:dyDescent="0.2">
      <c r="D24" s="4" t="s">
        <v>14</v>
      </c>
      <c r="E24" s="4">
        <f>COUNTIFS(C:C,"&gt;=0,701",C:C,"&lt;0,751")</f>
        <v>0</v>
      </c>
      <c r="F24" s="5" t="e">
        <f t="shared" si="0"/>
        <v>#DIV/0!</v>
      </c>
      <c r="G24" s="4">
        <f>COUNTIFS(C:C,"&gt;=0,701",C:C,"&lt;0,751",B:B,"Right")</f>
        <v>0</v>
      </c>
      <c r="H24" s="5" t="e">
        <f t="shared" si="1"/>
        <v>#DIV/0!</v>
      </c>
    </row>
    <row r="25" spans="4:8" ht="15.75" customHeight="1" x14ac:dyDescent="0.2">
      <c r="D25" s="4" t="s">
        <v>15</v>
      </c>
      <c r="E25" s="4">
        <f>COUNTIFS(C:C,"&gt;=0,751",C:C,"&lt;0,801")</f>
        <v>0</v>
      </c>
      <c r="F25" s="5" t="e">
        <f t="shared" si="0"/>
        <v>#DIV/0!</v>
      </c>
      <c r="G25" s="4">
        <f>COUNTIFS(C:C,"&gt;=0,751",C:C,"&lt;0,801",B:B,"Right")</f>
        <v>0</v>
      </c>
      <c r="H25" s="5" t="e">
        <f t="shared" si="1"/>
        <v>#DIV/0!</v>
      </c>
    </row>
    <row r="26" spans="4:8" ht="15.75" customHeight="1" x14ac:dyDescent="0.2">
      <c r="D26" s="4" t="s">
        <v>16</v>
      </c>
      <c r="E26" s="4">
        <f>COUNTIFS(C:C,"&gt;=0,801",C:C,"&lt;0,851")</f>
        <v>0</v>
      </c>
      <c r="F26" s="5" t="e">
        <f t="shared" si="0"/>
        <v>#DIV/0!</v>
      </c>
      <c r="G26" s="4">
        <f>COUNTIFS(C:C,"&gt;=0,801",C:C,"&lt;0,851",B:B,"Right")</f>
        <v>0</v>
      </c>
      <c r="H26" s="5" t="e">
        <f t="shared" si="1"/>
        <v>#DIV/0!</v>
      </c>
    </row>
    <row r="27" spans="4:8" ht="15.75" customHeight="1" x14ac:dyDescent="0.2">
      <c r="D27" s="4" t="s">
        <v>17</v>
      </c>
      <c r="E27" s="4">
        <f>COUNTIFS(C:C,"&gt;=0,851",C:C,"&lt;0,901")</f>
        <v>0</v>
      </c>
      <c r="F27" s="5" t="e">
        <f t="shared" si="0"/>
        <v>#DIV/0!</v>
      </c>
      <c r="G27" s="4">
        <f>COUNTIFS(C:C,"&gt;=0,851",C:C,"&lt;0,901",B:B,"Right")</f>
        <v>0</v>
      </c>
      <c r="H27" s="5" t="e">
        <f t="shared" si="1"/>
        <v>#DIV/0!</v>
      </c>
    </row>
    <row r="28" spans="4:8" ht="15.75" customHeight="1" x14ac:dyDescent="0.2">
      <c r="D28" s="4" t="s">
        <v>18</v>
      </c>
      <c r="E28" s="4">
        <f>COUNTIFS(C:C,"&gt;=0,901",C:C,"&lt;0,951")</f>
        <v>0</v>
      </c>
      <c r="F28" s="5" t="e">
        <f t="shared" si="0"/>
        <v>#DIV/0!</v>
      </c>
      <c r="G28" s="4">
        <f>COUNTIFS(C:C,"&gt;=0,901",C:C,"&lt;0,951",B:B,"Right")</f>
        <v>0</v>
      </c>
      <c r="H28" s="5" t="e">
        <f t="shared" si="1"/>
        <v>#DIV/0!</v>
      </c>
    </row>
    <row r="29" spans="4:8" ht="15.75" customHeight="1" x14ac:dyDescent="0.2">
      <c r="D29" s="4" t="s">
        <v>19</v>
      </c>
      <c r="E29" s="4">
        <f>COUNTIFS(C:C,"&gt;=0,951",C:C,"&lt;0,971")</f>
        <v>0</v>
      </c>
      <c r="F29" s="5" t="e">
        <f t="shared" si="0"/>
        <v>#DIV/0!</v>
      </c>
      <c r="G29" s="4">
        <f>COUNTIFS(C:C,"&gt;=0,951",C:C,"&lt;0,971",B:B,"Right")</f>
        <v>0</v>
      </c>
      <c r="H29" s="5" t="e">
        <f t="shared" si="1"/>
        <v>#DIV/0!</v>
      </c>
    </row>
    <row r="30" spans="4:8" ht="15.75" customHeight="1" x14ac:dyDescent="0.2">
      <c r="D30" s="4" t="s">
        <v>20</v>
      </c>
      <c r="E30" s="4">
        <f>COUNTIFS(C:C,"&gt;=0,97",C:C,"&lt;1,001")</f>
        <v>0</v>
      </c>
      <c r="F30" s="5" t="e">
        <f t="shared" si="0"/>
        <v>#DIV/0!</v>
      </c>
      <c r="G30" s="4">
        <f>COUNTIFS(C:C,"&gt;=0,971",C:C,"&lt;1,1",B:B,"Right")</f>
        <v>0</v>
      </c>
      <c r="H30" s="5" t="e">
        <f t="shared" si="1"/>
        <v>#DIV/0!</v>
      </c>
    </row>
    <row r="31" spans="4:8" ht="15.75" customHeight="1" x14ac:dyDescent="0.2">
      <c r="D31" s="6"/>
      <c r="E31" s="7">
        <f>SUM(E19:E30)</f>
        <v>0</v>
      </c>
      <c r="F31" s="6"/>
      <c r="G31" s="8">
        <f>SUM(G19:G30)</f>
        <v>0</v>
      </c>
      <c r="H31" s="9" t="e">
        <f t="shared" si="1"/>
        <v>#DIV/0!</v>
      </c>
    </row>
    <row r="46" spans="4:8" ht="15.75" customHeight="1" x14ac:dyDescent="0.2">
      <c r="D46"/>
      <c r="E46"/>
      <c r="F46"/>
      <c r="G46"/>
      <c r="H46"/>
    </row>
    <row r="47" spans="4:8" ht="15.75" customHeight="1" x14ac:dyDescent="0.2">
      <c r="D47"/>
      <c r="E47"/>
      <c r="F47"/>
      <c r="G47"/>
      <c r="H47"/>
    </row>
    <row r="48" spans="4:8" ht="15.75" customHeight="1" x14ac:dyDescent="0.2">
      <c r="D48"/>
      <c r="E48"/>
      <c r="F48"/>
      <c r="G48"/>
      <c r="H48"/>
    </row>
    <row r="50" spans="4:8" ht="15.75" customHeight="1" x14ac:dyDescent="0.2">
      <c r="D50" s="10" t="s">
        <v>21</v>
      </c>
      <c r="E50" s="10" t="s">
        <v>22</v>
      </c>
      <c r="F50" s="10" t="s">
        <v>23</v>
      </c>
      <c r="G50"/>
      <c r="H50"/>
    </row>
    <row r="51" spans="4:8" ht="15.75" customHeight="1" x14ac:dyDescent="0.2">
      <c r="D51" s="11"/>
      <c r="E51" s="9" t="e">
        <f>COUNTIFS(C:C,"&gt;=0",C:C,"&lt;1,1",B:B,"Right")*100/D51</f>
        <v>#DIV/0!</v>
      </c>
      <c r="F51" s="9"/>
      <c r="G51"/>
      <c r="H51"/>
    </row>
    <row r="52" spans="4:8" x14ac:dyDescent="0.2">
      <c r="G52"/>
      <c r="H52"/>
    </row>
    <row r="53" spans="4:8" x14ac:dyDescent="0.2">
      <c r="G53"/>
      <c r="H53"/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rnshimiyimana</dc:creator>
  <dc:description/>
  <cp:lastModifiedBy>NSHIMIYIMANA ROBERT S.MONDE</cp:lastModifiedBy>
  <cp:revision>32</cp:revision>
  <dcterms:created xsi:type="dcterms:W3CDTF">2018-11-12T17:48:00Z</dcterms:created>
  <dcterms:modified xsi:type="dcterms:W3CDTF">2024-08-24T13:27:53Z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