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960" yWindow="940" windowWidth="22040" windowHeight="13840" tabRatio="500"/>
  </bookViews>
  <sheets>
    <sheet name="Fractal_Runtimes" sheetId="2" r:id="rId1"/>
    <sheet name="Fractal_Efficiency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9" i="1"/>
  <c r="C9" i="1"/>
  <c r="D9" i="1"/>
  <c r="E9" i="1"/>
  <c r="B8" i="1"/>
  <c r="C8" i="1"/>
  <c r="D8" i="1"/>
  <c r="E8" i="1"/>
  <c r="B7" i="1"/>
  <c r="C7" i="1"/>
  <c r="D7" i="1"/>
  <c r="E7" i="1"/>
  <c r="B6" i="1"/>
  <c r="C6" i="1"/>
  <c r="D6" i="1"/>
  <c r="E6" i="1"/>
  <c r="B5" i="1"/>
  <c r="C5" i="1"/>
  <c r="D5" i="1"/>
  <c r="E5" i="1"/>
</calcChain>
</file>

<file path=xl/sharedStrings.xml><?xml version="1.0" encoding="utf-8"?>
<sst xmlns="http://schemas.openxmlformats.org/spreadsheetml/2006/main" count="20" uniqueCount="10">
  <si>
    <t>30-250</t>
  </si>
  <si>
    <t>60-250</t>
  </si>
  <si>
    <t>30-500</t>
  </si>
  <si>
    <t>60-500</t>
  </si>
  <si>
    <t>threads</t>
  </si>
  <si>
    <t>compute time</t>
  </si>
  <si>
    <t>30 frames of 250 x 250</t>
  </si>
  <si>
    <t>60 frames of 500 x 500</t>
  </si>
  <si>
    <t># of threads</t>
  </si>
  <si>
    <t>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</si>
</sst>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9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Fractal_Efficiency!$B$5:$B$10</c:f>
              <c:numCache>
                <c:formatCode>0.00000</c:formatCode>
                <c:ptCount val="6"/>
                <c:pt idx="0">
                  <c:v>1.002515236528974</c:v>
                </c:pt>
                <c:pt idx="1">
                  <c:v>0.501112185686654</c:v>
                </c:pt>
                <c:pt idx="2">
                  <c:v>0.471045454545454</c:v>
                </c:pt>
                <c:pt idx="3">
                  <c:v>0.470703125</c:v>
                </c:pt>
                <c:pt idx="4">
                  <c:v>0.375471014492754</c:v>
                </c:pt>
                <c:pt idx="5">
                  <c:v>0.293071266968326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Fractal_Efficiency!$C$5:$C$10</c:f>
              <c:numCache>
                <c:formatCode>0.00000</c:formatCode>
                <c:ptCount val="6"/>
                <c:pt idx="0">
                  <c:v>0.999311043920043</c:v>
                </c:pt>
                <c:pt idx="1">
                  <c:v>1.998118281730502</c:v>
                </c:pt>
                <c:pt idx="2">
                  <c:v>4.265189445898688</c:v>
                </c:pt>
                <c:pt idx="3">
                  <c:v>8.03443087408817</c:v>
                </c:pt>
                <c:pt idx="4">
                  <c:v>16.57721758972816</c:v>
                </c:pt>
                <c:pt idx="5">
                  <c:v>33.93099504151998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Fractal_Efficiency!$D$5:$D$10</c:f>
              <c:numCache>
                <c:formatCode>0.00000</c:formatCode>
                <c:ptCount val="6"/>
                <c:pt idx="0">
                  <c:v>1.005747348098741</c:v>
                </c:pt>
                <c:pt idx="1">
                  <c:v>0.502634046195219</c:v>
                </c:pt>
                <c:pt idx="2">
                  <c:v>0.442527603139326</c:v>
                </c:pt>
                <c:pt idx="3">
                  <c:v>0.469822433348117</c:v>
                </c:pt>
                <c:pt idx="4">
                  <c:v>0.375130127154009</c:v>
                </c:pt>
                <c:pt idx="5">
                  <c:v>0.286070055462322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Fractal_Efficiency!$E$5:$E$10</c:f>
              <c:numCache>
                <c:formatCode>0.00000</c:formatCode>
                <c:ptCount val="6"/>
                <c:pt idx="0">
                  <c:v>0.995918853649572</c:v>
                </c:pt>
                <c:pt idx="1">
                  <c:v>1.991803236127531</c:v>
                </c:pt>
                <c:pt idx="2">
                  <c:v>4.539475967611125</c:v>
                </c:pt>
                <c:pt idx="3">
                  <c:v>8.0503598080489</c:v>
                </c:pt>
                <c:pt idx="4">
                  <c:v>17.97441741208776</c:v>
                </c:pt>
                <c:pt idx="5">
                  <c:v>35.06240111043053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48552"/>
        <c:axId val="-2108027384"/>
      </c:lineChart>
      <c:catAx>
        <c:axId val="-212854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027384"/>
        <c:crosses val="autoZero"/>
        <c:auto val="1"/>
        <c:lblAlgn val="ctr"/>
        <c:lblOffset val="100"/>
        <c:noMultiLvlLbl val="0"/>
      </c:catAx>
      <c:valAx>
        <c:axId val="-21080273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12854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177800</xdr:rowOff>
    </xdr:from>
    <xdr:to>
      <xdr:col>15</xdr:col>
      <xdr:colOff>38100</xdr:colOff>
      <xdr:row>29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abSelected="1" workbookViewId="0">
      <selection activeCell="J20" sqref="J20"/>
    </sheetView>
  </sheetViews>
  <sheetFormatPr baseColWidth="10" defaultRowHeight="15" x14ac:dyDescent="0"/>
  <cols>
    <col min="3" max="3" width="12.6640625" bestFit="1" customWidth="1"/>
    <col min="7" max="7" width="12.6640625" bestFit="1" customWidth="1"/>
    <col min="10" max="10" width="11" bestFit="1" customWidth="1"/>
    <col min="11" max="14" width="19.83203125" bestFit="1" customWidth="1"/>
  </cols>
  <sheetData>
    <row r="4" spans="2:14">
      <c r="B4" s="6" t="s">
        <v>6</v>
      </c>
      <c r="C4" s="6"/>
      <c r="F4" s="6" t="s">
        <v>7</v>
      </c>
      <c r="G4" s="6"/>
    </row>
    <row r="5" spans="2:14" ht="16" thickBot="1">
      <c r="B5" t="s">
        <v>4</v>
      </c>
      <c r="C5" t="s">
        <v>5</v>
      </c>
      <c r="F5" t="s">
        <v>4</v>
      </c>
      <c r="G5" t="s">
        <v>5</v>
      </c>
    </row>
    <row r="6" spans="2:14" ht="16" thickBot="1">
      <c r="B6" s="2">
        <v>1</v>
      </c>
      <c r="C6" s="3">
        <v>1.0337000000000001</v>
      </c>
      <c r="F6" s="2">
        <v>1</v>
      </c>
      <c r="G6" s="3">
        <v>2.0278999999999998</v>
      </c>
    </row>
    <row r="7" spans="2:14" ht="16" thickBot="1">
      <c r="B7" s="4">
        <v>2</v>
      </c>
      <c r="C7" s="5">
        <v>1.034</v>
      </c>
      <c r="F7" s="4">
        <v>2</v>
      </c>
      <c r="G7" s="5">
        <v>2.0289999999999999</v>
      </c>
    </row>
    <row r="8" spans="2:14" ht="16" thickBot="1">
      <c r="B8" s="4">
        <v>4</v>
      </c>
      <c r="C8" s="5">
        <v>0.55000000000000004</v>
      </c>
      <c r="F8" s="4">
        <v>4</v>
      </c>
      <c r="G8" s="5">
        <v>1.0112000000000001</v>
      </c>
    </row>
    <row r="9" spans="2:14" ht="16" thickBot="1">
      <c r="B9" s="4">
        <v>8</v>
      </c>
      <c r="C9" s="5">
        <v>0.2752</v>
      </c>
      <c r="F9" s="4">
        <v>8</v>
      </c>
      <c r="G9" s="5">
        <v>0.53720000000000001</v>
      </c>
      <c r="J9" t="s">
        <v>9</v>
      </c>
    </row>
    <row r="10" spans="2:14" ht="16" thickBot="1">
      <c r="B10" s="4">
        <v>16</v>
      </c>
      <c r="C10" s="5">
        <v>0.17249999999999999</v>
      </c>
      <c r="F10" s="4">
        <v>16</v>
      </c>
      <c r="G10" s="5">
        <v>0.32640000000000002</v>
      </c>
    </row>
    <row r="11" spans="2:14" ht="16" thickBot="1">
      <c r="B11" s="4">
        <v>32</v>
      </c>
      <c r="C11" s="5">
        <v>0.1105</v>
      </c>
      <c r="F11" s="4">
        <v>32</v>
      </c>
      <c r="G11" s="5">
        <v>0.20430000000000001</v>
      </c>
      <c r="J11" s="7" t="s">
        <v>8</v>
      </c>
      <c r="K11" s="8" t="s">
        <v>6</v>
      </c>
      <c r="L11" s="8" t="s">
        <v>7</v>
      </c>
      <c r="M11" s="8" t="s">
        <v>6</v>
      </c>
      <c r="N11" s="8" t="s">
        <v>7</v>
      </c>
    </row>
    <row r="12" spans="2:14" ht="16" thickBot="1">
      <c r="J12" s="9">
        <v>1</v>
      </c>
      <c r="K12" s="10">
        <v>1.0024999999999999</v>
      </c>
      <c r="L12" s="10">
        <v>0.99929999999999997</v>
      </c>
      <c r="M12" s="10">
        <v>1.0057</v>
      </c>
      <c r="N12" s="10">
        <v>0.99590000000000001</v>
      </c>
    </row>
    <row r="13" spans="2:14" ht="16" thickBot="1">
      <c r="J13" s="9">
        <v>2</v>
      </c>
      <c r="K13" s="10">
        <v>0.50109999999999999</v>
      </c>
      <c r="L13" s="10">
        <v>1.9981</v>
      </c>
      <c r="M13" s="10">
        <v>0.50260000000000005</v>
      </c>
      <c r="N13" s="10">
        <v>1.9918</v>
      </c>
    </row>
    <row r="14" spans="2:14" ht="16" thickBot="1">
      <c r="B14" s="6"/>
      <c r="C14" s="6"/>
      <c r="F14" s="6"/>
      <c r="G14" s="6"/>
      <c r="J14" s="9">
        <v>4</v>
      </c>
      <c r="K14" s="10">
        <v>0.47099999999999997</v>
      </c>
      <c r="L14" s="10">
        <v>4.2652000000000001</v>
      </c>
      <c r="M14" s="10">
        <v>0.4425</v>
      </c>
      <c r="N14" s="10">
        <v>4.5395000000000003</v>
      </c>
    </row>
    <row r="15" spans="2:14" ht="16" thickBot="1">
      <c r="B15" t="s">
        <v>4</v>
      </c>
      <c r="C15" t="s">
        <v>5</v>
      </c>
      <c r="F15" t="s">
        <v>4</v>
      </c>
      <c r="G15" t="s">
        <v>5</v>
      </c>
      <c r="J15" s="9">
        <v>8</v>
      </c>
      <c r="K15" s="10">
        <v>0.47070000000000001</v>
      </c>
      <c r="L15" s="10">
        <v>8.0343999999999998</v>
      </c>
      <c r="M15" s="10">
        <v>0.4698</v>
      </c>
      <c r="N15" s="10">
        <v>8.0503999999999998</v>
      </c>
    </row>
    <row r="16" spans="2:14" ht="16" thickBot="1">
      <c r="B16" s="2">
        <v>1</v>
      </c>
      <c r="C16" s="3">
        <v>4.1151999999999997</v>
      </c>
      <c r="F16" s="2">
        <v>1</v>
      </c>
      <c r="G16" s="3">
        <v>8.0961999999999996</v>
      </c>
      <c r="J16" s="9">
        <v>16</v>
      </c>
      <c r="K16" s="10">
        <v>0.3755</v>
      </c>
      <c r="L16" s="10">
        <v>16.577200000000001</v>
      </c>
      <c r="M16" s="10">
        <v>0.37509999999999999</v>
      </c>
      <c r="N16" s="10">
        <v>17.974399999999999</v>
      </c>
    </row>
    <row r="17" spans="2:14" ht="16" thickBot="1">
      <c r="B17" s="4">
        <v>2</v>
      </c>
      <c r="C17" s="5">
        <v>4.1181999999999999</v>
      </c>
      <c r="F17" s="4">
        <v>2</v>
      </c>
      <c r="G17" s="5">
        <v>8.1001999999999992</v>
      </c>
      <c r="J17" s="9">
        <v>32</v>
      </c>
      <c r="K17" s="10">
        <v>0.29310000000000003</v>
      </c>
      <c r="L17" s="10">
        <v>33.930999999999997</v>
      </c>
      <c r="M17" s="10">
        <v>0.28610000000000002</v>
      </c>
      <c r="N17" s="10">
        <v>35.062399999999997</v>
      </c>
    </row>
    <row r="18" spans="2:14" ht="16" thickBot="1">
      <c r="B18" s="4">
        <v>4</v>
      </c>
      <c r="C18" s="5">
        <v>2.1913</v>
      </c>
      <c r="F18" s="4">
        <v>4</v>
      </c>
      <c r="G18" s="5">
        <v>4.0369000000000002</v>
      </c>
    </row>
    <row r="19" spans="2:14" ht="16" thickBot="1">
      <c r="B19" s="4">
        <v>8</v>
      </c>
      <c r="C19" s="5">
        <v>1.0956999999999999</v>
      </c>
      <c r="F19" s="4">
        <v>8</v>
      </c>
      <c r="G19" s="5">
        <v>2.1440999999999999</v>
      </c>
    </row>
    <row r="20" spans="2:14" ht="16" thickBot="1">
      <c r="B20" s="4">
        <v>16</v>
      </c>
      <c r="C20" s="5">
        <v>0.66510000000000002</v>
      </c>
      <c r="F20" s="4">
        <v>16</v>
      </c>
      <c r="G20" s="5">
        <v>1.2027000000000001</v>
      </c>
    </row>
    <row r="21" spans="2:14" ht="16" thickBot="1">
      <c r="B21" s="4">
        <v>32</v>
      </c>
      <c r="C21" s="5">
        <v>0.42609999999999998</v>
      </c>
      <c r="F21" s="4">
        <v>32</v>
      </c>
      <c r="G21" s="5">
        <v>0.8085</v>
      </c>
    </row>
  </sheetData>
  <mergeCells count="4">
    <mergeCell ref="B14:C14"/>
    <mergeCell ref="B4:C4"/>
    <mergeCell ref="F4:G4"/>
    <mergeCell ref="F14:G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7" sqref="A17"/>
    </sheetView>
  </sheetViews>
  <sheetFormatPr baseColWidth="10" defaultRowHeight="15" x14ac:dyDescent="0"/>
  <cols>
    <col min="2" max="2" width="11.83203125" bestFit="1" customWidth="1"/>
    <col min="3" max="3" width="12.83203125" bestFit="1" customWidth="1"/>
    <col min="4" max="4" width="11.83203125" bestFit="1" customWidth="1"/>
    <col min="5" max="5" width="12.832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B2">
        <v>1.0363</v>
      </c>
      <c r="C2">
        <v>2.0316000000000001</v>
      </c>
      <c r="D2">
        <v>4.1360000000000001</v>
      </c>
      <c r="E2">
        <v>8.1095000000000006</v>
      </c>
    </row>
    <row r="5" spans="1:5">
      <c r="A5">
        <v>1</v>
      </c>
      <c r="B5" s="1">
        <f>B2/(A5*1.0337)</f>
        <v>1.0025152365289736</v>
      </c>
      <c r="C5" s="1">
        <f>C2/(B5*2.0279)</f>
        <v>0.99931104392004255</v>
      </c>
      <c r="D5" s="1">
        <f>D2/(C5*4.1152)</f>
        <v>1.0057473480987409</v>
      </c>
      <c r="E5" s="1">
        <f>E2/(D5*8.0962)</f>
        <v>0.99591885364957244</v>
      </c>
    </row>
    <row r="6" spans="1:5">
      <c r="A6">
        <v>2</v>
      </c>
      <c r="B6" s="1">
        <f>B2/(A6*1.034)</f>
        <v>0.50111218568665372</v>
      </c>
      <c r="C6" s="1">
        <f>C2/(B6*2.029)</f>
        <v>1.9981182817305021</v>
      </c>
      <c r="D6" s="1">
        <f>D2/(C6*4.1182)</f>
        <v>0.50263404619521868</v>
      </c>
      <c r="E6" s="1">
        <f>E2/(D6*8.1002)</f>
        <v>1.9918032361275306</v>
      </c>
    </row>
    <row r="7" spans="1:5">
      <c r="A7">
        <v>4</v>
      </c>
      <c r="B7" s="1">
        <f>B2/(A7*0.55)</f>
        <v>0.47104545454545449</v>
      </c>
      <c r="C7" s="1">
        <f>C2/(B7*1.0112)</f>
        <v>4.2651894458986881</v>
      </c>
      <c r="D7" s="1">
        <f>D2/(C7*2.1913)</f>
        <v>0.44252760313932571</v>
      </c>
      <c r="E7" s="1">
        <f>E2/(D7*4.0369)</f>
        <v>4.5394759676111258</v>
      </c>
    </row>
    <row r="8" spans="1:5">
      <c r="A8">
        <v>8</v>
      </c>
      <c r="B8" s="1">
        <f>B2/(A8*0.2752)</f>
        <v>0.470703125</v>
      </c>
      <c r="C8" s="1">
        <f>C2/(B8*0.5372)</f>
        <v>8.0344308740881711</v>
      </c>
      <c r="D8" s="1">
        <f>D2/(C8*1.0957)</f>
        <v>0.46982243334811674</v>
      </c>
      <c r="E8" s="1">
        <f>E2/(D8*2.1441)</f>
        <v>8.0503598080489027</v>
      </c>
    </row>
    <row r="9" spans="1:5">
      <c r="A9">
        <v>16</v>
      </c>
      <c r="B9" s="1">
        <f>B2/(A9*0.1725)</f>
        <v>0.37547101449275366</v>
      </c>
      <c r="C9" s="1">
        <f>C2/(B9*0.3264)</f>
        <v>16.577217589728157</v>
      </c>
      <c r="D9" s="1">
        <f>D2/(C9*0.6651)</f>
        <v>0.37513012715400862</v>
      </c>
      <c r="E9" s="1">
        <f>E2/(D9*1.2027)</f>
        <v>17.974417412087757</v>
      </c>
    </row>
    <row r="10" spans="1:5">
      <c r="A10">
        <v>32</v>
      </c>
      <c r="B10" s="1">
        <f>B2/(A10*0.1105)</f>
        <v>0.29307126696832581</v>
      </c>
      <c r="C10" s="1">
        <f>C2/(B10*0.2043)</f>
        <v>33.930995041519985</v>
      </c>
      <c r="D10" s="1">
        <f>D2/(C10*0.4261)</f>
        <v>0.28607005546232173</v>
      </c>
      <c r="E10" s="1">
        <f>E2/(D10*0.8085)</f>
        <v>35.062401110430528</v>
      </c>
    </row>
  </sheetData>
  <dataConsolidate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Fractal_Runtimes</vt:lpstr>
      <vt:lpstr>Fractal_Efficiency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Kasie Kelldorf</dc:creator>
  <cp:lastModifiedBy>Kasie Kelldorf</cp:lastModifiedBy>
  <dcterms:created xsi:type="dcterms:W3CDTF">2016-10-20T02:48:40Z</dcterms:created>
  <dcterms:modified xsi:type="dcterms:W3CDTF">2016-10-20T04:53:45Z</dcterms:modified>
</cp:coreProperties>
</file>