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thesis\Anhang\"/>
    </mc:Choice>
  </mc:AlternateContent>
  <xr:revisionPtr revIDLastSave="0" documentId="13_ncr:1_{D3ABD174-370F-4B33-8A62-A4D802DCBB27}" xr6:coauthVersionLast="47" xr6:coauthVersionMax="47" xr10:uidLastSave="{00000000-0000-0000-0000-000000000000}"/>
  <bookViews>
    <workbookView xWindow="28680" yWindow="-120" windowWidth="38640" windowHeight="21240" activeTab="3" xr2:uid="{8BEA1D0B-44FD-47AF-B1BF-6D7001D46344}"/>
  </bookViews>
  <sheets>
    <sheet name="Vorlage Paarvergelichsmethode" sheetId="4" r:id="rId1"/>
    <sheet name="Paarvergleichsmethode" sheetId="2" r:id="rId2"/>
    <sheet name="ErgebnisNWA" sheetId="3" r:id="rId3"/>
    <sheet name="Rechenschem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C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C3" i="3"/>
  <c r="D3" i="3"/>
  <c r="E3" i="3"/>
  <c r="O4" i="2"/>
  <c r="D5" i="4"/>
  <c r="C5" i="4"/>
  <c r="F5" i="4" s="1"/>
  <c r="C4" i="4"/>
  <c r="F4" i="4" s="1"/>
  <c r="F3" i="4"/>
  <c r="G3" i="4" l="1"/>
  <c r="H3" i="4"/>
  <c r="H4" i="4"/>
  <c r="G4" i="4"/>
  <c r="G5" i="4"/>
  <c r="H5" i="4"/>
  <c r="H6" i="4" l="1"/>
  <c r="I3" i="4" l="1"/>
  <c r="I4" i="4"/>
  <c r="I5" i="4"/>
  <c r="E14" i="3"/>
  <c r="C14" i="3"/>
  <c r="D14" i="3"/>
  <c r="B14" i="3"/>
  <c r="L14" i="2"/>
  <c r="K14" i="2"/>
  <c r="J14" i="2"/>
  <c r="I14" i="2"/>
  <c r="H14" i="2"/>
  <c r="G14" i="2"/>
  <c r="F14" i="2"/>
  <c r="E14" i="2"/>
  <c r="D14" i="2"/>
  <c r="K13" i="2"/>
  <c r="J13" i="2"/>
  <c r="I13" i="2"/>
  <c r="H13" i="2"/>
  <c r="G13" i="2"/>
  <c r="F13" i="2"/>
  <c r="E13" i="2"/>
  <c r="D13" i="2"/>
  <c r="J12" i="2"/>
  <c r="I12" i="2"/>
  <c r="H12" i="2"/>
  <c r="G12" i="2"/>
  <c r="F12" i="2"/>
  <c r="E12" i="2"/>
  <c r="D12" i="2"/>
  <c r="I11" i="2"/>
  <c r="H11" i="2"/>
  <c r="G11" i="2"/>
  <c r="F11" i="2"/>
  <c r="E11" i="2"/>
  <c r="D11" i="2"/>
  <c r="H10" i="2"/>
  <c r="G10" i="2"/>
  <c r="F10" i="2"/>
  <c r="E10" i="2"/>
  <c r="D10" i="2"/>
  <c r="G9" i="2"/>
  <c r="F9" i="2"/>
  <c r="E9" i="2"/>
  <c r="D9" i="2"/>
  <c r="F8" i="2"/>
  <c r="E8" i="2"/>
  <c r="D8" i="2"/>
  <c r="E7" i="2"/>
  <c r="D7" i="2"/>
  <c r="O7" i="2" s="1"/>
  <c r="D6" i="2"/>
  <c r="M14" i="2"/>
  <c r="L13" i="2"/>
  <c r="K12" i="2"/>
  <c r="J11" i="2"/>
  <c r="I10" i="2"/>
  <c r="H9" i="2"/>
  <c r="G8" i="2"/>
  <c r="F7" i="2"/>
  <c r="E6" i="2"/>
  <c r="D5" i="2"/>
  <c r="O5" i="2" s="1"/>
  <c r="I6" i="4" l="1"/>
  <c r="O9" i="2"/>
  <c r="O10" i="2"/>
  <c r="O8" i="2"/>
  <c r="Q4" i="2" s="1"/>
  <c r="O6" i="2"/>
  <c r="P7" i="2" s="1"/>
  <c r="O11" i="2"/>
  <c r="O12" i="2"/>
  <c r="O13" i="2"/>
  <c r="O14" i="2"/>
  <c r="P13" i="2" l="1"/>
  <c r="Q13" i="2"/>
  <c r="P14" i="2"/>
  <c r="Q14" i="2"/>
  <c r="P10" i="2"/>
  <c r="Q10" i="2"/>
  <c r="P5" i="2"/>
  <c r="Q11" i="2"/>
  <c r="P11" i="2"/>
  <c r="Q5" i="2"/>
  <c r="Q8" i="2"/>
  <c r="P8" i="2"/>
  <c r="P12" i="2"/>
  <c r="Q12" i="2"/>
  <c r="P6" i="2"/>
  <c r="Q6" i="2"/>
  <c r="P9" i="2"/>
  <c r="Q9" i="2"/>
  <c r="P4" i="2"/>
  <c r="Q7" i="2"/>
  <c r="Q15" i="2" l="1"/>
  <c r="R9" i="2" s="1"/>
  <c r="R10" i="2"/>
  <c r="R5" i="2"/>
  <c r="R7" i="2"/>
  <c r="R8" i="2"/>
  <c r="R6" i="2"/>
  <c r="R13" i="2"/>
  <c r="R12" i="2"/>
  <c r="R14" i="2"/>
  <c r="R11" i="2"/>
  <c r="R4" i="2"/>
  <c r="R15" i="2" s="1"/>
</calcChain>
</file>

<file path=xl/sharedStrings.xml><?xml version="1.0" encoding="utf-8"?>
<sst xmlns="http://schemas.openxmlformats.org/spreadsheetml/2006/main" count="118" uniqueCount="74">
  <si>
    <t>Summe</t>
  </si>
  <si>
    <t>Kriterium</t>
  </si>
  <si>
    <t>Relatives
Gewicht G</t>
  </si>
  <si>
    <t>Inverser
Rang I</t>
  </si>
  <si>
    <t>Rang
R</t>
  </si>
  <si>
    <t>∑</t>
  </si>
  <si>
    <t>Paarvergleichsmethode</t>
  </si>
  <si>
    <t>Datenmenge</t>
  </si>
  <si>
    <t>Renderingzeit</t>
  </si>
  <si>
    <t>Entwicklungsaufwand</t>
  </si>
  <si>
    <t>Wartbarkeit</t>
  </si>
  <si>
    <t>Standard</t>
  </si>
  <si>
    <t>Frameworks</t>
  </si>
  <si>
    <t>Kompatibilität</t>
  </si>
  <si>
    <t>Autonomität</t>
  </si>
  <si>
    <t>Lock-In Effekt</t>
  </si>
  <si>
    <t>Interoperabilität</t>
  </si>
  <si>
    <t>Autonomie</t>
  </si>
  <si>
    <t>Anzahl Teilnehmer</t>
  </si>
  <si>
    <t>Gewicht</t>
  </si>
  <si>
    <t>K1</t>
  </si>
  <si>
    <t>K2</t>
  </si>
  <si>
    <t>K3</t>
  </si>
  <si>
    <t>Teilnehmer:</t>
  </si>
  <si>
    <t>Relatives
Gewicht
G</t>
  </si>
  <si>
    <t>Unabh. Entwicklerteams</t>
  </si>
  <si>
    <t>IFrame</t>
  </si>
  <si>
    <t>Web
Components</t>
  </si>
  <si>
    <t>Module
Federation</t>
  </si>
  <si>
    <t>Module Federation
mit WC</t>
  </si>
  <si>
    <t>Kriterien</t>
  </si>
  <si>
    <t>Wertung</t>
  </si>
  <si>
    <t>Alternativen</t>
  </si>
  <si>
    <t>Nutzwerte</t>
  </si>
  <si>
    <t>Versch. Frameworks</t>
  </si>
  <si>
    <t>Module Fed.
mit Web Components</t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</si>
  <si>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</si>
  <si>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</si>
  <si>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r>
      <t>Gewicht
g</t>
    </r>
    <r>
      <rPr>
        <vertAlign val="subscript"/>
        <sz val="11"/>
        <color theme="1"/>
        <rFont val="Calibri"/>
        <family val="2"/>
        <scheme val="minor"/>
      </rPr>
      <t>i</t>
    </r>
  </si>
  <si>
    <r>
      <t>Zielertrag
k</t>
    </r>
    <r>
      <rPr>
        <vertAlign val="subscript"/>
        <sz val="11"/>
        <color theme="1"/>
        <rFont val="Calibri"/>
        <family val="2"/>
        <scheme val="minor"/>
      </rPr>
      <t>i1</t>
    </r>
  </si>
  <si>
    <r>
      <t>Ziel-erfüllungs-
grad
e</t>
    </r>
    <r>
      <rPr>
        <vertAlign val="subscript"/>
        <sz val="11"/>
        <color theme="1"/>
        <rFont val="Calibri"/>
        <family val="2"/>
        <scheme val="minor"/>
      </rPr>
      <t>i1</t>
    </r>
  </si>
  <si>
    <r>
      <t>Teil-
nutzwert
N</t>
    </r>
    <r>
      <rPr>
        <vertAlign val="subscript"/>
        <sz val="11"/>
        <color theme="1"/>
        <rFont val="Calibri"/>
        <family val="2"/>
        <scheme val="minor"/>
      </rPr>
      <t>i1</t>
    </r>
  </si>
  <si>
    <r>
      <t>Zielertrag
k</t>
    </r>
    <r>
      <rPr>
        <vertAlign val="subscript"/>
        <sz val="11"/>
        <color theme="1"/>
        <rFont val="Calibri"/>
        <family val="2"/>
        <scheme val="minor"/>
      </rPr>
      <t>i2</t>
    </r>
  </si>
  <si>
    <r>
      <t>Ziel-erfüllungs-
grad
e</t>
    </r>
    <r>
      <rPr>
        <vertAlign val="subscript"/>
        <sz val="11"/>
        <color theme="1"/>
        <rFont val="Calibri"/>
        <family val="2"/>
        <scheme val="minor"/>
      </rPr>
      <t>i2</t>
    </r>
  </si>
  <si>
    <r>
      <t>Teil-
nutzwert
N</t>
    </r>
    <r>
      <rPr>
        <vertAlign val="subscript"/>
        <sz val="11"/>
        <color theme="1"/>
        <rFont val="Calibri"/>
        <family val="2"/>
        <scheme val="minor"/>
      </rPr>
      <t>i2</t>
    </r>
  </si>
  <si>
    <r>
      <t>K</t>
    </r>
    <r>
      <rPr>
        <vertAlign val="subscript"/>
        <sz val="11"/>
        <color theme="1"/>
        <rFont val="Calibri"/>
        <family val="2"/>
        <scheme val="minor"/>
      </rPr>
      <t>1</t>
    </r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</si>
  <si>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</si>
  <si>
    <r>
      <t>k</t>
    </r>
    <r>
      <rPr>
        <vertAlign val="subscript"/>
        <sz val="11"/>
        <color theme="1"/>
        <rFont val="Calibri"/>
        <family val="2"/>
        <scheme val="minor"/>
      </rPr>
      <t>11</t>
    </r>
  </si>
  <si>
    <r>
      <t>e</t>
    </r>
    <r>
      <rPr>
        <vertAlign val="subscript"/>
        <sz val="11"/>
        <color theme="1"/>
        <rFont val="Calibri"/>
        <family val="2"/>
        <scheme val="minor"/>
      </rPr>
      <t>11</t>
    </r>
  </si>
  <si>
    <r>
      <t>N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=g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11</t>
    </r>
  </si>
  <si>
    <r>
      <t>k</t>
    </r>
    <r>
      <rPr>
        <vertAlign val="subscript"/>
        <sz val="11"/>
        <color theme="1"/>
        <rFont val="Calibri"/>
        <family val="2"/>
        <scheme val="minor"/>
      </rPr>
      <t>12</t>
    </r>
  </si>
  <si>
    <r>
      <t>e</t>
    </r>
    <r>
      <rPr>
        <vertAlign val="subscript"/>
        <sz val="11"/>
        <color theme="1"/>
        <rFont val="Calibri"/>
        <family val="2"/>
        <scheme val="minor"/>
      </rPr>
      <t>12</t>
    </r>
  </si>
  <si>
    <r>
      <t>N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=g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12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</si>
  <si>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</si>
  <si>
    <r>
      <t>g</t>
    </r>
    <r>
      <rPr>
        <vertAlign val="subscript"/>
        <sz val="11"/>
        <color theme="1"/>
        <rFont val="Calibri"/>
        <family val="2"/>
        <scheme val="minor"/>
      </rPr>
      <t>2</t>
    </r>
  </si>
  <si>
    <r>
      <t>k</t>
    </r>
    <r>
      <rPr>
        <vertAlign val="subscript"/>
        <sz val="11"/>
        <color theme="1"/>
        <rFont val="Calibri"/>
        <family val="2"/>
        <scheme val="minor"/>
      </rPr>
      <t>21</t>
    </r>
  </si>
  <si>
    <r>
      <t>e</t>
    </r>
    <r>
      <rPr>
        <vertAlign val="subscript"/>
        <sz val="11"/>
        <color theme="1"/>
        <rFont val="Calibri"/>
        <family val="2"/>
        <scheme val="minor"/>
      </rPr>
      <t>21</t>
    </r>
  </si>
  <si>
    <r>
      <t>N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=g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21</t>
    </r>
  </si>
  <si>
    <r>
      <t>k</t>
    </r>
    <r>
      <rPr>
        <vertAlign val="subscript"/>
        <sz val="11"/>
        <color theme="1"/>
        <rFont val="Calibri"/>
        <family val="2"/>
        <scheme val="minor"/>
      </rPr>
      <t>22</t>
    </r>
  </si>
  <si>
    <r>
      <t>e</t>
    </r>
    <r>
      <rPr>
        <vertAlign val="subscript"/>
        <sz val="11"/>
        <color theme="1"/>
        <rFont val="Calibri"/>
        <family val="2"/>
        <scheme val="minor"/>
      </rPr>
      <t>22</t>
    </r>
  </si>
  <si>
    <r>
      <t>N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=g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22</t>
    </r>
  </si>
  <si>
    <r>
      <t>K</t>
    </r>
    <r>
      <rPr>
        <vertAlign val="subscript"/>
        <sz val="11"/>
        <color theme="1"/>
        <rFont val="Calibri"/>
        <family val="2"/>
        <scheme val="minor"/>
      </rPr>
      <t>3</t>
    </r>
  </si>
  <si>
    <r>
      <t>g</t>
    </r>
    <r>
      <rPr>
        <vertAlign val="subscript"/>
        <sz val="11"/>
        <color theme="1"/>
        <rFont val="Calibri"/>
        <family val="2"/>
        <scheme val="minor"/>
      </rPr>
      <t>3</t>
    </r>
  </si>
  <si>
    <r>
      <t>k</t>
    </r>
    <r>
      <rPr>
        <vertAlign val="subscript"/>
        <sz val="11"/>
        <color theme="1"/>
        <rFont val="Calibri"/>
        <family val="2"/>
        <scheme val="minor"/>
      </rPr>
      <t>31</t>
    </r>
  </si>
  <si>
    <r>
      <t>e</t>
    </r>
    <r>
      <rPr>
        <vertAlign val="subscript"/>
        <sz val="11"/>
        <color theme="1"/>
        <rFont val="Calibri"/>
        <family val="2"/>
        <scheme val="minor"/>
      </rPr>
      <t>31</t>
    </r>
  </si>
  <si>
    <r>
      <t>N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=g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31</t>
    </r>
  </si>
  <si>
    <r>
      <t>k</t>
    </r>
    <r>
      <rPr>
        <vertAlign val="subscript"/>
        <sz val="11"/>
        <color theme="1"/>
        <rFont val="Calibri"/>
        <family val="2"/>
        <scheme val="minor"/>
      </rPr>
      <t>32</t>
    </r>
  </si>
  <si>
    <r>
      <t>e</t>
    </r>
    <r>
      <rPr>
        <vertAlign val="subscript"/>
        <sz val="11"/>
        <color theme="1"/>
        <rFont val="Calibri"/>
        <family val="2"/>
        <scheme val="minor"/>
      </rPr>
      <t>32</t>
    </r>
  </si>
  <si>
    <r>
      <t>N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=g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32</t>
    </r>
  </si>
  <si>
    <t>Summe der 
Gewichtungs-
faktoren</t>
  </si>
  <si>
    <r>
      <t>Nutzwert von A</t>
    </r>
    <r>
      <rPr>
        <vertAlign val="subscript"/>
        <sz val="11"/>
        <color theme="1"/>
        <rFont val="Calibri"/>
        <family val="2"/>
        <scheme val="minor"/>
      </rPr>
      <t>1</t>
    </r>
  </si>
  <si>
    <r>
      <t>Nutzwert von A</t>
    </r>
    <r>
      <rPr>
        <vertAlign val="subscript"/>
        <sz val="11"/>
        <color theme="1"/>
        <rFont val="Calibri"/>
        <family val="2"/>
        <scheme val="minor"/>
      </rPr>
      <t>2</t>
    </r>
  </si>
  <si>
    <r>
      <t>Kriterium
K</t>
    </r>
    <r>
      <rPr>
        <vertAlign val="subscript"/>
        <sz val="11"/>
        <color theme="1"/>
        <rFont val="Calibri"/>
        <family val="2"/>
        <scheme val="minor"/>
      </rPr>
      <t>i</t>
    </r>
  </si>
  <si>
    <r>
      <t>Alternativen A</t>
    </r>
    <r>
      <rPr>
        <vertAlign val="subscript"/>
        <sz val="11"/>
        <color theme="1"/>
        <rFont val="Calibri"/>
        <family val="2"/>
        <scheme val="minor"/>
      </rPr>
      <t>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</si>
</sst>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Border="1"/>
    <xf numFmtId="0" fontId="0" fillId="0" borderId="4" xfId="0" applyFill="1" applyBorder="1"/>
    <xf numFmtId="0" fontId="0" fillId="4" borderId="0" xfId="0" applyFill="1" applyBorder="1"/>
    <xf numFmtId="0" fontId="0" fillId="4" borderId="0" xfId="0" applyFill="1"/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0" fillId="0" borderId="4" xfId="0" applyBorder="1" applyAlignment="1">
      <alignment textRotation="90"/>
    </xf>
    <xf numFmtId="0" fontId="0" fillId="0" borderId="7" xfId="0" applyBorder="1" applyAlignment="1">
      <alignment textRotation="90"/>
    </xf>
    <xf numFmtId="0" fontId="0" fillId="0" borderId="19" xfId="0" applyBorder="1" applyAlignment="1">
      <alignment textRotation="90"/>
    </xf>
    <xf numFmtId="0" fontId="0" fillId="0" borderId="6" xfId="0" applyFill="1" applyBorder="1"/>
    <xf numFmtId="0" fontId="0" fillId="0" borderId="12" xfId="0" applyBorder="1"/>
    <xf numFmtId="0" fontId="0" fillId="0" borderId="16" xfId="0" applyBorder="1"/>
    <xf numFmtId="0" fontId="0" fillId="0" borderId="8" xfId="0" applyFill="1" applyBorder="1"/>
    <xf numFmtId="0" fontId="0" fillId="0" borderId="11" xfId="0" applyBorder="1" applyAlignment="1">
      <alignment textRotation="90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0" xfId="0" applyFill="1" applyBorder="1"/>
    <xf numFmtId="0" fontId="0" fillId="0" borderId="31" xfId="0" applyFill="1" applyBorder="1"/>
    <xf numFmtId="0" fontId="0" fillId="0" borderId="28" xfId="0" applyBorder="1"/>
    <xf numFmtId="0" fontId="1" fillId="0" borderId="29" xfId="0" applyFont="1" applyFill="1" applyBorder="1" applyAlignment="1">
      <alignment horizontal="center" vertical="center" wrapText="1"/>
    </xf>
    <xf numFmtId="0" fontId="0" fillId="0" borderId="29" xfId="0" applyBorder="1"/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30" xfId="1" applyNumberFormat="1" applyFont="1" applyBorder="1" applyAlignment="1">
      <alignment horizontal="center" vertical="center"/>
    </xf>
    <xf numFmtId="164" fontId="0" fillId="0" borderId="31" xfId="1" applyNumberFormat="1" applyFont="1" applyBorder="1" applyAlignment="1">
      <alignment horizontal="center" vertical="center"/>
    </xf>
    <xf numFmtId="164" fontId="0" fillId="0" borderId="29" xfId="1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9" xfId="0" applyFill="1" applyBorder="1"/>
    <xf numFmtId="164" fontId="0" fillId="0" borderId="3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1" fillId="0" borderId="33" xfId="0" applyFont="1" applyBorder="1" applyAlignment="1">
      <alignment horizontal="right"/>
    </xf>
    <xf numFmtId="0" fontId="0" fillId="0" borderId="0" xfId="0" applyAlignment="1"/>
    <xf numFmtId="0" fontId="1" fillId="0" borderId="12" xfId="0" applyFont="1" applyFill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/>
    </xf>
    <xf numFmtId="164" fontId="0" fillId="0" borderId="15" xfId="0" applyNumberForma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164" fontId="0" fillId="0" borderId="24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0" fillId="0" borderId="16" xfId="0" applyNumberForma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16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4" borderId="3" xfId="0" applyFill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34924</xdr:colOff>
      <xdr:row>5</xdr:row>
      <xdr:rowOff>66675</xdr:rowOff>
    </xdr:from>
    <xdr:ext cx="679289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CD784D8-C09F-472E-AB6E-57A376ED29E7}"/>
                </a:ext>
              </a:extLst>
            </xdr:cNvPr>
            <xdr:cNvSpPr txBox="1"/>
          </xdr:nvSpPr>
          <xdr:spPr>
            <a:xfrm>
              <a:off x="977899" y="2257425"/>
              <a:ext cx="679289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𝑔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CD784D8-C09F-472E-AB6E-57A376ED29E7}"/>
                </a:ext>
              </a:extLst>
            </xdr:cNvPr>
            <xdr:cNvSpPr txBox="1"/>
          </xdr:nvSpPr>
          <xdr:spPr>
            <a:xfrm>
              <a:off x="977899" y="2257425"/>
              <a:ext cx="679289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𝐺= ∑_(𝑖=1)^𝑛▒𝑔_𝑖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4</xdr:col>
      <xdr:colOff>60324</xdr:colOff>
      <xdr:row>5</xdr:row>
      <xdr:rowOff>60324</xdr:rowOff>
    </xdr:from>
    <xdr:ext cx="804003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FCBE582-2181-45D0-A1E6-87997ADDE159}"/>
                </a:ext>
              </a:extLst>
            </xdr:cNvPr>
            <xdr:cNvSpPr txBox="1"/>
          </xdr:nvSpPr>
          <xdr:spPr>
            <a:xfrm>
              <a:off x="3174999" y="2251074"/>
              <a:ext cx="804003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FCBE582-2181-45D0-A1E6-87997ADDE159}"/>
                </a:ext>
              </a:extLst>
            </xdr:cNvPr>
            <xdr:cNvSpPr txBox="1"/>
          </xdr:nvSpPr>
          <xdr:spPr>
            <a:xfrm>
              <a:off x="3174999" y="2251074"/>
              <a:ext cx="804003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𝑁_1= ∑_(𝑖=1)^𝑛▒𝑁_𝑖1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7</xdr:col>
      <xdr:colOff>53973</xdr:colOff>
      <xdr:row>5</xdr:row>
      <xdr:rowOff>61912</xdr:rowOff>
    </xdr:from>
    <xdr:ext cx="807272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7FA6DC4-0022-48FF-81D5-856EE31233EF}"/>
                </a:ext>
              </a:extLst>
            </xdr:cNvPr>
            <xdr:cNvSpPr txBox="1"/>
          </xdr:nvSpPr>
          <xdr:spPr>
            <a:xfrm>
              <a:off x="5530848" y="2252662"/>
              <a:ext cx="807272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7FA6DC4-0022-48FF-81D5-856EE31233EF}"/>
                </a:ext>
              </a:extLst>
            </xdr:cNvPr>
            <xdr:cNvSpPr txBox="1"/>
          </xdr:nvSpPr>
          <xdr:spPr>
            <a:xfrm>
              <a:off x="5530848" y="2252662"/>
              <a:ext cx="807272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𝑁_2= ∑_(𝑖=1)^𝑛▒𝑁_𝑖2 </a:t>
              </a:r>
              <a:endParaRPr lang="de-D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32E1-5B19-41FE-8A00-EC1FA646BB44}">
  <dimension ref="A1:J8"/>
  <sheetViews>
    <sheetView zoomScale="190" zoomScaleNormal="190" workbookViewId="0">
      <selection activeCell="D12" sqref="D12"/>
    </sheetView>
  </sheetViews>
  <sheetFormatPr baseColWidth="10" defaultColWidth="11.42578125" defaultRowHeight="15" x14ac:dyDescent="0.25"/>
  <cols>
    <col min="1" max="1" width="0.85546875" customWidth="1"/>
    <col min="2" max="2" width="8.7109375" customWidth="1"/>
    <col min="3" max="5" width="5.7109375" customWidth="1"/>
    <col min="6" max="6" width="6" customWidth="1"/>
    <col min="7" max="7" width="5.85546875" customWidth="1"/>
    <col min="8" max="8" width="8.28515625" bestFit="1" customWidth="1"/>
    <col min="10" max="10" width="1" customWidth="1"/>
  </cols>
  <sheetData>
    <row r="1" spans="1:10" ht="3.75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</row>
    <row r="2" spans="1:10" ht="27.95" customHeight="1" thickBot="1" x14ac:dyDescent="0.3">
      <c r="A2" s="7"/>
      <c r="B2" s="15" t="s">
        <v>1</v>
      </c>
      <c r="C2" s="11" t="s">
        <v>20</v>
      </c>
      <c r="D2" s="13" t="s">
        <v>21</v>
      </c>
      <c r="E2" s="14" t="s">
        <v>22</v>
      </c>
      <c r="F2" s="11" t="s">
        <v>5</v>
      </c>
      <c r="G2" s="12" t="s">
        <v>4</v>
      </c>
      <c r="H2" s="12" t="s">
        <v>3</v>
      </c>
      <c r="I2" s="12" t="s">
        <v>2</v>
      </c>
      <c r="J2" s="8"/>
    </row>
    <row r="3" spans="1:10" ht="27.95" customHeight="1" thickTop="1" x14ac:dyDescent="0.25">
      <c r="A3" s="7"/>
      <c r="B3" s="9" t="s">
        <v>20</v>
      </c>
      <c r="C3" s="17"/>
      <c r="D3" s="16">
        <v>0</v>
      </c>
      <c r="E3" s="18">
        <v>1</v>
      </c>
      <c r="F3" s="19">
        <f>SUM(C3:E3)</f>
        <v>1</v>
      </c>
      <c r="G3" s="20">
        <f>RANK(F3,$F$3:$F$5,0)</f>
        <v>3</v>
      </c>
      <c r="H3" s="20">
        <f>RANK(F3,$F$3:$F$5,1)</f>
        <v>1</v>
      </c>
      <c r="I3" s="21">
        <f>H3/$H$6</f>
        <v>0.16666666666666666</v>
      </c>
      <c r="J3" s="8"/>
    </row>
    <row r="4" spans="1:10" ht="27.95" customHeight="1" x14ac:dyDescent="0.25">
      <c r="A4" s="7"/>
      <c r="B4" s="9" t="s">
        <v>21</v>
      </c>
      <c r="C4" s="22">
        <f>D7-D3</f>
        <v>3</v>
      </c>
      <c r="D4" s="23"/>
      <c r="E4" s="24">
        <v>3</v>
      </c>
      <c r="F4" s="25">
        <f>SUM(C4:E4)</f>
        <v>6</v>
      </c>
      <c r="G4" s="26">
        <f>RANK(F4,$F$3:$F$5,0)</f>
        <v>1</v>
      </c>
      <c r="H4" s="26">
        <f>RANK(F4,$F$3:$F$5,1)</f>
        <v>3</v>
      </c>
      <c r="I4" s="27">
        <f>H4/$H$6</f>
        <v>0.5</v>
      </c>
      <c r="J4" s="8"/>
    </row>
    <row r="5" spans="1:10" ht="27.95" customHeight="1" thickBot="1" x14ac:dyDescent="0.3">
      <c r="A5" s="7"/>
      <c r="B5" s="10" t="s">
        <v>22</v>
      </c>
      <c r="C5" s="28">
        <f>D7-E3</f>
        <v>2</v>
      </c>
      <c r="D5" s="29">
        <f>D7-E4</f>
        <v>0</v>
      </c>
      <c r="E5" s="30"/>
      <c r="F5" s="31">
        <f>SUM(C5:E5)</f>
        <v>2</v>
      </c>
      <c r="G5" s="32">
        <f>RANK(F5,$F$3:$F$5,0)</f>
        <v>2</v>
      </c>
      <c r="H5" s="32">
        <f>RANK(F5,$F$3:$F$5,1)</f>
        <v>2</v>
      </c>
      <c r="I5" s="33">
        <f>H5/$H$6</f>
        <v>0.33333333333333331</v>
      </c>
      <c r="J5" s="8"/>
    </row>
    <row r="6" spans="1:10" ht="15.75" thickTop="1" x14ac:dyDescent="0.25">
      <c r="A6" s="7"/>
      <c r="B6" s="98" t="s">
        <v>0</v>
      </c>
      <c r="C6" s="99"/>
      <c r="D6" s="99"/>
      <c r="E6" s="99"/>
      <c r="F6" s="99"/>
      <c r="G6" s="99"/>
      <c r="H6" s="16">
        <f>SUM(H3:H5)</f>
        <v>6</v>
      </c>
      <c r="I6" s="16">
        <f>SUM(I3:I5)</f>
        <v>1</v>
      </c>
      <c r="J6" s="8"/>
    </row>
    <row r="7" spans="1:10" x14ac:dyDescent="0.25">
      <c r="A7" s="7"/>
      <c r="B7" s="100" t="s">
        <v>23</v>
      </c>
      <c r="C7" s="100"/>
      <c r="D7" s="34">
        <v>3</v>
      </c>
      <c r="E7" s="8"/>
      <c r="F7" s="8"/>
      <c r="G7" s="8"/>
      <c r="H7" s="8"/>
      <c r="I7" s="8"/>
      <c r="J7" s="8"/>
    </row>
    <row r="8" spans="1:10" x14ac:dyDescent="0.25">
      <c r="A8" s="5"/>
    </row>
  </sheetData>
  <mergeCells count="2">
    <mergeCell ref="B6:G6"/>
    <mergeCell ref="B7:C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743C-D0B4-4117-9172-7049CE08CA85}">
  <dimension ref="B1:Z17"/>
  <sheetViews>
    <sheetView zoomScale="200" zoomScaleNormal="200" workbookViewId="0">
      <selection activeCell="T5" sqref="T5"/>
    </sheetView>
  </sheetViews>
  <sheetFormatPr baseColWidth="10" defaultColWidth="11.42578125" defaultRowHeight="15" x14ac:dyDescent="0.25"/>
  <cols>
    <col min="1" max="1" width="0.28515625" customWidth="1"/>
    <col min="2" max="2" width="21.42578125" customWidth="1"/>
    <col min="3" max="3" width="3.7109375" customWidth="1"/>
    <col min="4" max="14" width="3.42578125" customWidth="1"/>
    <col min="15" max="15" width="3" bestFit="1" customWidth="1"/>
    <col min="16" max="16" width="5.28515625" bestFit="1" customWidth="1"/>
    <col min="17" max="17" width="7.42578125" customWidth="1"/>
    <col min="18" max="18" width="8.5703125" customWidth="1"/>
  </cols>
  <sheetData>
    <row r="1" spans="2:26" ht="2.25" customHeight="1" x14ac:dyDescent="0.25"/>
    <row r="2" spans="2:26" ht="119.25" x14ac:dyDescent="0.25">
      <c r="B2" s="51" t="s">
        <v>6</v>
      </c>
      <c r="C2" s="37" t="s">
        <v>1</v>
      </c>
      <c r="D2" s="36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13</v>
      </c>
      <c r="K2" s="35" t="s">
        <v>14</v>
      </c>
      <c r="L2" s="35" t="s">
        <v>25</v>
      </c>
      <c r="M2" s="35" t="s">
        <v>15</v>
      </c>
      <c r="N2" s="42" t="s">
        <v>16</v>
      </c>
      <c r="O2" s="103" t="s">
        <v>5</v>
      </c>
      <c r="P2" s="101" t="s">
        <v>4</v>
      </c>
      <c r="Q2" s="101" t="s">
        <v>3</v>
      </c>
      <c r="R2" s="101" t="s">
        <v>24</v>
      </c>
      <c r="T2" s="3"/>
      <c r="U2" s="4"/>
      <c r="V2" s="4"/>
      <c r="W2" s="4"/>
      <c r="X2" s="4"/>
      <c r="Y2" s="4"/>
      <c r="Z2" s="4"/>
    </row>
    <row r="3" spans="2:26" ht="15.75" thickBot="1" x14ac:dyDescent="0.3">
      <c r="B3" s="39" t="s">
        <v>1</v>
      </c>
      <c r="C3" s="40"/>
      <c r="D3" s="48">
        <v>1</v>
      </c>
      <c r="E3" s="49">
        <v>2</v>
      </c>
      <c r="F3" s="49">
        <v>3</v>
      </c>
      <c r="G3" s="49">
        <v>4</v>
      </c>
      <c r="H3" s="49">
        <v>5</v>
      </c>
      <c r="I3" s="49">
        <v>6</v>
      </c>
      <c r="J3" s="49">
        <v>7</v>
      </c>
      <c r="K3" s="49">
        <v>8</v>
      </c>
      <c r="L3" s="49">
        <v>9</v>
      </c>
      <c r="M3" s="49">
        <v>10</v>
      </c>
      <c r="N3" s="50">
        <v>11</v>
      </c>
      <c r="O3" s="104"/>
      <c r="P3" s="102"/>
      <c r="Q3" s="102"/>
      <c r="R3" s="102"/>
    </row>
    <row r="4" spans="2:26" s="1" customFormat="1" ht="15.75" thickTop="1" x14ac:dyDescent="0.25">
      <c r="B4" s="38" t="s">
        <v>7</v>
      </c>
      <c r="C4" s="45">
        <v>1</v>
      </c>
      <c r="D4" s="17"/>
      <c r="E4" s="16">
        <v>0</v>
      </c>
      <c r="F4" s="16">
        <v>1</v>
      </c>
      <c r="G4" s="16">
        <v>0</v>
      </c>
      <c r="H4" s="16">
        <v>0</v>
      </c>
      <c r="I4" s="16">
        <v>2</v>
      </c>
      <c r="J4" s="16">
        <v>1</v>
      </c>
      <c r="K4" s="16">
        <v>0</v>
      </c>
      <c r="L4" s="16">
        <v>0</v>
      </c>
      <c r="M4" s="16">
        <v>1</v>
      </c>
      <c r="N4" s="18">
        <v>0</v>
      </c>
      <c r="O4" s="19">
        <f>SUM(E4:N4)</f>
        <v>5</v>
      </c>
      <c r="P4" s="20">
        <f>RANK(O4,$O$4:$O$14,0)</f>
        <v>11</v>
      </c>
      <c r="Q4" s="20">
        <f>RANK(O4,$O$4:$O$14,1)</f>
        <v>1</v>
      </c>
      <c r="R4" s="21">
        <f>Q4/$Q$15</f>
        <v>1.5151515151515152E-2</v>
      </c>
    </row>
    <row r="5" spans="2:26" s="1" customFormat="1" x14ac:dyDescent="0.25">
      <c r="B5" s="6" t="s">
        <v>8</v>
      </c>
      <c r="C5" s="46">
        <v>2</v>
      </c>
      <c r="D5" s="22">
        <f>C17-E4</f>
        <v>5</v>
      </c>
      <c r="E5" s="23"/>
      <c r="F5" s="43">
        <v>3</v>
      </c>
      <c r="G5" s="43">
        <v>0</v>
      </c>
      <c r="H5" s="43">
        <v>1</v>
      </c>
      <c r="I5" s="43">
        <v>1</v>
      </c>
      <c r="J5" s="43">
        <v>1</v>
      </c>
      <c r="K5" s="43">
        <v>1</v>
      </c>
      <c r="L5" s="43">
        <v>0</v>
      </c>
      <c r="M5" s="43">
        <v>2</v>
      </c>
      <c r="N5" s="24">
        <v>0</v>
      </c>
      <c r="O5" s="25">
        <f t="shared" ref="O5:O10" si="0">SUM(D5:N5)</f>
        <v>14</v>
      </c>
      <c r="P5" s="26">
        <f t="shared" ref="P5:P14" si="1">RANK(O5,$O$4:$O$14,0)</f>
        <v>9</v>
      </c>
      <c r="Q5" s="26">
        <f t="shared" ref="Q5:Q14" si="2">RANK(O5,$O$4:$O$14,1)</f>
        <v>3</v>
      </c>
      <c r="R5" s="27">
        <f t="shared" ref="R5:R13" si="3">Q5/$Q$15</f>
        <v>4.5454545454545456E-2</v>
      </c>
    </row>
    <row r="6" spans="2:26" s="1" customFormat="1" x14ac:dyDescent="0.25">
      <c r="B6" s="6" t="s">
        <v>9</v>
      </c>
      <c r="C6" s="46">
        <v>3</v>
      </c>
      <c r="D6" s="22">
        <f>C17-F4</f>
        <v>4</v>
      </c>
      <c r="E6" s="44">
        <f>C17-F5</f>
        <v>2</v>
      </c>
      <c r="F6" s="23"/>
      <c r="G6" s="43">
        <v>1</v>
      </c>
      <c r="H6" s="43">
        <v>2</v>
      </c>
      <c r="I6" s="43">
        <v>2</v>
      </c>
      <c r="J6" s="43">
        <v>2</v>
      </c>
      <c r="K6" s="43">
        <v>2</v>
      </c>
      <c r="L6" s="43">
        <v>1</v>
      </c>
      <c r="M6" s="43">
        <v>4</v>
      </c>
      <c r="N6" s="24">
        <v>2</v>
      </c>
      <c r="O6" s="25">
        <f t="shared" si="0"/>
        <v>22</v>
      </c>
      <c r="P6" s="26">
        <f t="shared" si="1"/>
        <v>8</v>
      </c>
      <c r="Q6" s="26">
        <f t="shared" si="2"/>
        <v>4</v>
      </c>
      <c r="R6" s="27">
        <f t="shared" si="3"/>
        <v>6.0606060606060608E-2</v>
      </c>
    </row>
    <row r="7" spans="2:26" s="1" customFormat="1" x14ac:dyDescent="0.25">
      <c r="B7" s="6" t="s">
        <v>10</v>
      </c>
      <c r="C7" s="46">
        <v>4</v>
      </c>
      <c r="D7" s="22">
        <f>C17-G4</f>
        <v>5</v>
      </c>
      <c r="E7" s="44">
        <f>C17-G5</f>
        <v>5</v>
      </c>
      <c r="F7" s="44">
        <f>C17-G6</f>
        <v>4</v>
      </c>
      <c r="G7" s="23"/>
      <c r="H7" s="43">
        <v>5</v>
      </c>
      <c r="I7" s="43">
        <v>3</v>
      </c>
      <c r="J7" s="43">
        <v>4</v>
      </c>
      <c r="K7" s="43">
        <v>3</v>
      </c>
      <c r="L7" s="43">
        <v>3</v>
      </c>
      <c r="M7" s="43">
        <v>4</v>
      </c>
      <c r="N7" s="24">
        <v>2</v>
      </c>
      <c r="O7" s="25">
        <f t="shared" si="0"/>
        <v>38</v>
      </c>
      <c r="P7" s="26">
        <f t="shared" si="1"/>
        <v>2</v>
      </c>
      <c r="Q7" s="26">
        <f t="shared" si="2"/>
        <v>10</v>
      </c>
      <c r="R7" s="27">
        <f t="shared" si="3"/>
        <v>0.15151515151515152</v>
      </c>
    </row>
    <row r="8" spans="2:26" s="1" customFormat="1" x14ac:dyDescent="0.25">
      <c r="B8" s="6" t="s">
        <v>11</v>
      </c>
      <c r="C8" s="46">
        <v>5</v>
      </c>
      <c r="D8" s="22">
        <f>C17-H4</f>
        <v>5</v>
      </c>
      <c r="E8" s="44">
        <f>C17-H5</f>
        <v>4</v>
      </c>
      <c r="F8" s="44">
        <f>C17-H6</f>
        <v>3</v>
      </c>
      <c r="G8" s="44">
        <f>C17-H7</f>
        <v>0</v>
      </c>
      <c r="H8" s="23"/>
      <c r="I8" s="43">
        <v>4</v>
      </c>
      <c r="J8" s="43">
        <v>2</v>
      </c>
      <c r="K8" s="43">
        <v>2</v>
      </c>
      <c r="L8" s="43">
        <v>0</v>
      </c>
      <c r="M8" s="43">
        <v>5</v>
      </c>
      <c r="N8" s="24">
        <v>0</v>
      </c>
      <c r="O8" s="25">
        <f t="shared" si="0"/>
        <v>25</v>
      </c>
      <c r="P8" s="26">
        <f t="shared" si="1"/>
        <v>6</v>
      </c>
      <c r="Q8" s="26">
        <f t="shared" si="2"/>
        <v>6</v>
      </c>
      <c r="R8" s="27">
        <f t="shared" si="3"/>
        <v>9.0909090909090912E-2</v>
      </c>
    </row>
    <row r="9" spans="2:26" s="1" customFormat="1" x14ac:dyDescent="0.25">
      <c r="B9" s="6" t="s">
        <v>12</v>
      </c>
      <c r="C9" s="46">
        <v>6</v>
      </c>
      <c r="D9" s="22">
        <f>C17-I4</f>
        <v>3</v>
      </c>
      <c r="E9" s="44">
        <f>C17-I5</f>
        <v>4</v>
      </c>
      <c r="F9" s="44">
        <f>C17-I6</f>
        <v>3</v>
      </c>
      <c r="G9" s="44">
        <f>C17-I7</f>
        <v>2</v>
      </c>
      <c r="H9" s="44">
        <f>C17-I8</f>
        <v>1</v>
      </c>
      <c r="I9" s="23"/>
      <c r="J9" s="43">
        <v>2</v>
      </c>
      <c r="K9" s="43">
        <v>2</v>
      </c>
      <c r="L9" s="43">
        <v>1</v>
      </c>
      <c r="M9" s="43">
        <v>4</v>
      </c>
      <c r="N9" s="24">
        <v>1</v>
      </c>
      <c r="O9" s="25">
        <f t="shared" si="0"/>
        <v>23</v>
      </c>
      <c r="P9" s="26">
        <f t="shared" si="1"/>
        <v>7</v>
      </c>
      <c r="Q9" s="26">
        <f t="shared" si="2"/>
        <v>5</v>
      </c>
      <c r="R9" s="27">
        <f t="shared" si="3"/>
        <v>7.575757575757576E-2</v>
      </c>
    </row>
    <row r="10" spans="2:26" s="1" customFormat="1" x14ac:dyDescent="0.25">
      <c r="B10" s="6" t="s">
        <v>13</v>
      </c>
      <c r="C10" s="46">
        <v>7</v>
      </c>
      <c r="D10" s="22">
        <f>C17-J4</f>
        <v>4</v>
      </c>
      <c r="E10" s="44">
        <f>C17-J5</f>
        <v>4</v>
      </c>
      <c r="F10" s="44">
        <f>C17-J6</f>
        <v>3</v>
      </c>
      <c r="G10" s="44">
        <f>C17-J7</f>
        <v>1</v>
      </c>
      <c r="H10" s="44">
        <f>C17-J8</f>
        <v>3</v>
      </c>
      <c r="I10" s="44">
        <f>C17-J9</f>
        <v>3</v>
      </c>
      <c r="J10" s="23"/>
      <c r="K10" s="43">
        <v>4</v>
      </c>
      <c r="L10" s="43">
        <v>4</v>
      </c>
      <c r="M10" s="43">
        <v>5</v>
      </c>
      <c r="N10" s="24">
        <v>2</v>
      </c>
      <c r="O10" s="25">
        <f t="shared" si="0"/>
        <v>33</v>
      </c>
      <c r="P10" s="26">
        <f t="shared" si="1"/>
        <v>4</v>
      </c>
      <c r="Q10" s="26">
        <f t="shared" si="2"/>
        <v>8</v>
      </c>
      <c r="R10" s="27">
        <f t="shared" si="3"/>
        <v>0.12121212121212122</v>
      </c>
    </row>
    <row r="11" spans="2:26" s="1" customFormat="1" x14ac:dyDescent="0.25">
      <c r="B11" s="6" t="s">
        <v>17</v>
      </c>
      <c r="C11" s="46">
        <v>8</v>
      </c>
      <c r="D11" s="22">
        <f>C17-K4</f>
        <v>5</v>
      </c>
      <c r="E11" s="44">
        <f>C17-K5</f>
        <v>4</v>
      </c>
      <c r="F11" s="44">
        <f>C17-K6</f>
        <v>3</v>
      </c>
      <c r="G11" s="44">
        <f>C17-K7</f>
        <v>2</v>
      </c>
      <c r="H11" s="44">
        <f>C17-K8</f>
        <v>3</v>
      </c>
      <c r="I11" s="44">
        <f>C17-K9</f>
        <v>3</v>
      </c>
      <c r="J11" s="44">
        <f>C17-K10</f>
        <v>1</v>
      </c>
      <c r="K11" s="23"/>
      <c r="L11" s="43">
        <v>2</v>
      </c>
      <c r="M11" s="43">
        <v>4</v>
      </c>
      <c r="N11" s="24">
        <v>2</v>
      </c>
      <c r="O11" s="25">
        <f t="shared" ref="O11:O14" si="4">SUM(D11:N11)</f>
        <v>29</v>
      </c>
      <c r="P11" s="26">
        <f t="shared" si="1"/>
        <v>5</v>
      </c>
      <c r="Q11" s="26">
        <f t="shared" si="2"/>
        <v>7</v>
      </c>
      <c r="R11" s="27">
        <f t="shared" si="3"/>
        <v>0.10606060606060606</v>
      </c>
    </row>
    <row r="12" spans="2:26" s="1" customFormat="1" x14ac:dyDescent="0.25">
      <c r="B12" s="6" t="s">
        <v>25</v>
      </c>
      <c r="C12" s="46">
        <v>9</v>
      </c>
      <c r="D12" s="22">
        <f>C17-L4</f>
        <v>5</v>
      </c>
      <c r="E12" s="44">
        <f>C17-L5</f>
        <v>5</v>
      </c>
      <c r="F12" s="44">
        <f>C17-L6</f>
        <v>4</v>
      </c>
      <c r="G12" s="44">
        <f>C17-L7</f>
        <v>2</v>
      </c>
      <c r="H12" s="44">
        <f>C17-L8</f>
        <v>5</v>
      </c>
      <c r="I12" s="44">
        <f>C17-L9</f>
        <v>4</v>
      </c>
      <c r="J12" s="44">
        <f>C17-L10</f>
        <v>1</v>
      </c>
      <c r="K12" s="44">
        <f>C17-L11</f>
        <v>3</v>
      </c>
      <c r="L12" s="23"/>
      <c r="M12" s="43">
        <v>5</v>
      </c>
      <c r="N12" s="24">
        <v>1</v>
      </c>
      <c r="O12" s="25">
        <f t="shared" si="4"/>
        <v>35</v>
      </c>
      <c r="P12" s="26">
        <f t="shared" si="1"/>
        <v>3</v>
      </c>
      <c r="Q12" s="26">
        <f t="shared" si="2"/>
        <v>9</v>
      </c>
      <c r="R12" s="27">
        <f t="shared" si="3"/>
        <v>0.13636363636363635</v>
      </c>
    </row>
    <row r="13" spans="2:26" s="1" customFormat="1" x14ac:dyDescent="0.25">
      <c r="B13" s="6" t="s">
        <v>15</v>
      </c>
      <c r="C13" s="46">
        <v>10</v>
      </c>
      <c r="D13" s="22">
        <f>C17-M4</f>
        <v>4</v>
      </c>
      <c r="E13" s="44">
        <f>C17-M5</f>
        <v>3</v>
      </c>
      <c r="F13" s="44">
        <f>C17-M6</f>
        <v>1</v>
      </c>
      <c r="G13" s="44">
        <f>C17-M7</f>
        <v>1</v>
      </c>
      <c r="H13" s="44">
        <f>C17-M8</f>
        <v>0</v>
      </c>
      <c r="I13" s="44">
        <f>C17-M9</f>
        <v>1</v>
      </c>
      <c r="J13" s="44">
        <f>C17-M10</f>
        <v>0</v>
      </c>
      <c r="K13" s="44">
        <f>C17-M11</f>
        <v>1</v>
      </c>
      <c r="L13" s="44">
        <f>C17-M12</f>
        <v>0</v>
      </c>
      <c r="M13" s="23"/>
      <c r="N13" s="24">
        <v>1</v>
      </c>
      <c r="O13" s="25">
        <f t="shared" si="4"/>
        <v>12</v>
      </c>
      <c r="P13" s="26">
        <f t="shared" si="1"/>
        <v>10</v>
      </c>
      <c r="Q13" s="26">
        <f t="shared" si="2"/>
        <v>2</v>
      </c>
      <c r="R13" s="27">
        <f t="shared" si="3"/>
        <v>3.0303030303030304E-2</v>
      </c>
    </row>
    <row r="14" spans="2:26" s="1" customFormat="1" ht="15.75" thickBot="1" x14ac:dyDescent="0.3">
      <c r="B14" s="41" t="s">
        <v>16</v>
      </c>
      <c r="C14" s="47">
        <v>11</v>
      </c>
      <c r="D14" s="28">
        <f>C17-N4</f>
        <v>5</v>
      </c>
      <c r="E14" s="29">
        <f>C17-N5</f>
        <v>5</v>
      </c>
      <c r="F14" s="29">
        <f>C17-N6</f>
        <v>3</v>
      </c>
      <c r="G14" s="29">
        <f>C17-N7</f>
        <v>3</v>
      </c>
      <c r="H14" s="29">
        <f>C17-N8</f>
        <v>5</v>
      </c>
      <c r="I14" s="29">
        <f>C17-N9</f>
        <v>4</v>
      </c>
      <c r="J14" s="29">
        <f>C17-N10</f>
        <v>3</v>
      </c>
      <c r="K14" s="29">
        <f>C17-N11</f>
        <v>3</v>
      </c>
      <c r="L14" s="29">
        <f>C17-N12</f>
        <v>4</v>
      </c>
      <c r="M14" s="29">
        <f>C17-N13</f>
        <v>4</v>
      </c>
      <c r="N14" s="30"/>
      <c r="O14" s="31">
        <f t="shared" si="4"/>
        <v>39</v>
      </c>
      <c r="P14" s="32">
        <f t="shared" si="1"/>
        <v>1</v>
      </c>
      <c r="Q14" s="32">
        <f t="shared" si="2"/>
        <v>11</v>
      </c>
      <c r="R14" s="33">
        <f t="shared" ref="R14" si="5">Q14/$Q$15</f>
        <v>0.16666666666666666</v>
      </c>
    </row>
    <row r="15" spans="2:26" ht="15.75" thickTop="1" x14ac:dyDescent="0.25">
      <c r="B15" s="98" t="s">
        <v>0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16">
        <f>SUM(Q3:Q14)</f>
        <v>66</v>
      </c>
      <c r="R15" s="16">
        <f>SUM(R3:R14)</f>
        <v>0.99999999999999989</v>
      </c>
    </row>
    <row r="16" spans="2:26" x14ac:dyDescent="0.25">
      <c r="O16" s="2"/>
    </row>
    <row r="17" spans="2:3" x14ac:dyDescent="0.25">
      <c r="B17" t="s">
        <v>18</v>
      </c>
      <c r="C17">
        <v>5</v>
      </c>
    </row>
  </sheetData>
  <mergeCells count="5">
    <mergeCell ref="B15:P15"/>
    <mergeCell ref="Q2:Q3"/>
    <mergeCell ref="P2:P3"/>
    <mergeCell ref="O2:O3"/>
    <mergeCell ref="R2:R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9794-2C06-4F24-949D-C5383316F16D}">
  <dimension ref="A1:L17"/>
  <sheetViews>
    <sheetView zoomScale="175" zoomScaleNormal="175" workbookViewId="0">
      <selection activeCell="B17" sqref="B17"/>
    </sheetView>
  </sheetViews>
  <sheetFormatPr baseColWidth="10" defaultColWidth="11.42578125" defaultRowHeight="15" x14ac:dyDescent="0.25"/>
  <cols>
    <col min="1" max="1" width="22.140625" customWidth="1"/>
    <col min="2" max="3" width="15.7109375" customWidth="1"/>
    <col min="4" max="5" width="15.7109375" style="1" customWidth="1"/>
    <col min="6" max="6" width="11.42578125" customWidth="1"/>
    <col min="7" max="7" width="22.7109375" customWidth="1"/>
    <col min="8" max="9" width="11.42578125" customWidth="1"/>
    <col min="10" max="10" width="13" customWidth="1"/>
    <col min="11" max="12" width="11.42578125" style="1" customWidth="1"/>
  </cols>
  <sheetData>
    <row r="1" spans="1:12" ht="15.75" thickTop="1" x14ac:dyDescent="0.25">
      <c r="A1" s="108" t="s">
        <v>30</v>
      </c>
      <c r="B1" s="105" t="s">
        <v>32</v>
      </c>
      <c r="C1" s="106"/>
      <c r="D1" s="106"/>
      <c r="E1" s="107"/>
      <c r="G1" s="108" t="s">
        <v>30</v>
      </c>
      <c r="H1" s="54"/>
      <c r="I1" s="110" t="s">
        <v>31</v>
      </c>
      <c r="J1" s="111"/>
      <c r="K1" s="111"/>
      <c r="L1" s="112"/>
    </row>
    <row r="2" spans="1:12" ht="45.75" thickBot="1" x14ac:dyDescent="0.3">
      <c r="A2" s="109"/>
      <c r="B2" s="11" t="s">
        <v>26</v>
      </c>
      <c r="C2" s="12" t="s">
        <v>27</v>
      </c>
      <c r="D2" s="70" t="s">
        <v>28</v>
      </c>
      <c r="E2" s="75" t="s">
        <v>35</v>
      </c>
      <c r="G2" s="109"/>
      <c r="H2" s="55" t="s">
        <v>19</v>
      </c>
      <c r="I2" s="11" t="s">
        <v>26</v>
      </c>
      <c r="J2" s="12" t="s">
        <v>27</v>
      </c>
      <c r="K2" s="70" t="s">
        <v>28</v>
      </c>
      <c r="L2" s="75" t="s">
        <v>29</v>
      </c>
    </row>
    <row r="3" spans="1:12" ht="15.75" thickTop="1" x14ac:dyDescent="0.25">
      <c r="A3" s="52" t="s">
        <v>16</v>
      </c>
      <c r="B3" s="64">
        <f>I3*$H3</f>
        <v>0.16669999999999999</v>
      </c>
      <c r="C3" s="64">
        <f t="shared" ref="C3:E3" si="0">J3*$H3</f>
        <v>0.66679999999999995</v>
      </c>
      <c r="D3" s="71">
        <f t="shared" si="0"/>
        <v>0.83349999999999991</v>
      </c>
      <c r="E3" s="76">
        <f t="shared" si="0"/>
        <v>0.66679999999999995</v>
      </c>
      <c r="G3" s="52" t="s">
        <v>16</v>
      </c>
      <c r="H3" s="61">
        <v>0.16669999999999999</v>
      </c>
      <c r="I3" s="59">
        <v>1</v>
      </c>
      <c r="J3" s="16">
        <v>4</v>
      </c>
      <c r="K3" s="20">
        <v>5</v>
      </c>
      <c r="L3" s="45">
        <v>4</v>
      </c>
    </row>
    <row r="4" spans="1:12" x14ac:dyDescent="0.25">
      <c r="A4" s="53" t="s">
        <v>10</v>
      </c>
      <c r="B4" s="64">
        <f t="shared" ref="B4:B13" si="1">I4*$H4</f>
        <v>0.45450000000000002</v>
      </c>
      <c r="C4" s="64">
        <f t="shared" ref="C4:C13" si="2">J4*$H4</f>
        <v>0.60599999999999998</v>
      </c>
      <c r="D4" s="71">
        <f t="shared" ref="D4:D13" si="3">K4*$H4</f>
        <v>0.60599999999999998</v>
      </c>
      <c r="E4" s="77">
        <f t="shared" ref="E4:E13" si="4">L4*$H4</f>
        <v>0.60599999999999998</v>
      </c>
      <c r="G4" s="53" t="s">
        <v>10</v>
      </c>
      <c r="H4" s="62">
        <v>0.1515</v>
      </c>
      <c r="I4" s="60">
        <v>3</v>
      </c>
      <c r="J4" s="43">
        <v>4</v>
      </c>
      <c r="K4" s="26">
        <v>4</v>
      </c>
      <c r="L4" s="46">
        <v>4</v>
      </c>
    </row>
    <row r="5" spans="1:12" x14ac:dyDescent="0.25">
      <c r="A5" s="53" t="s">
        <v>25</v>
      </c>
      <c r="B5" s="64">
        <f t="shared" si="1"/>
        <v>0.54559999999999997</v>
      </c>
      <c r="C5" s="64">
        <f t="shared" si="2"/>
        <v>0.40920000000000001</v>
      </c>
      <c r="D5" s="71">
        <f t="shared" si="3"/>
        <v>0.40920000000000001</v>
      </c>
      <c r="E5" s="77">
        <f t="shared" si="4"/>
        <v>0.54559999999999997</v>
      </c>
      <c r="G5" s="53" t="s">
        <v>25</v>
      </c>
      <c r="H5" s="62">
        <v>0.13639999999999999</v>
      </c>
      <c r="I5" s="60">
        <v>4</v>
      </c>
      <c r="J5" s="43">
        <v>3</v>
      </c>
      <c r="K5" s="26">
        <v>3</v>
      </c>
      <c r="L5" s="46">
        <v>4</v>
      </c>
    </row>
    <row r="6" spans="1:12" x14ac:dyDescent="0.25">
      <c r="A6" s="53" t="s">
        <v>13</v>
      </c>
      <c r="B6" s="64">
        <f t="shared" si="1"/>
        <v>0.1212</v>
      </c>
      <c r="C6" s="64">
        <f t="shared" si="2"/>
        <v>0.36360000000000003</v>
      </c>
      <c r="D6" s="71">
        <f t="shared" si="3"/>
        <v>0.36360000000000003</v>
      </c>
      <c r="E6" s="77">
        <f t="shared" si="4"/>
        <v>0.36360000000000003</v>
      </c>
      <c r="G6" s="53" t="s">
        <v>13</v>
      </c>
      <c r="H6" s="62">
        <v>0.1212</v>
      </c>
      <c r="I6" s="60">
        <v>1</v>
      </c>
      <c r="J6" s="43">
        <v>3</v>
      </c>
      <c r="K6" s="26">
        <v>3</v>
      </c>
      <c r="L6" s="46">
        <v>3</v>
      </c>
    </row>
    <row r="7" spans="1:12" x14ac:dyDescent="0.25">
      <c r="A7" s="53" t="s">
        <v>17</v>
      </c>
      <c r="B7" s="64">
        <f t="shared" si="1"/>
        <v>0.53049999999999997</v>
      </c>
      <c r="C7" s="64">
        <f t="shared" si="2"/>
        <v>0.4244</v>
      </c>
      <c r="D7" s="71">
        <f t="shared" si="3"/>
        <v>0.4244</v>
      </c>
      <c r="E7" s="77">
        <f t="shared" si="4"/>
        <v>0.4244</v>
      </c>
      <c r="G7" s="53" t="s">
        <v>17</v>
      </c>
      <c r="H7" s="62">
        <v>0.1061</v>
      </c>
      <c r="I7" s="60">
        <v>5</v>
      </c>
      <c r="J7" s="43">
        <v>4</v>
      </c>
      <c r="K7" s="26">
        <v>4</v>
      </c>
      <c r="L7" s="46">
        <v>4</v>
      </c>
    </row>
    <row r="8" spans="1:12" x14ac:dyDescent="0.25">
      <c r="A8" s="53" t="s">
        <v>11</v>
      </c>
      <c r="B8" s="64">
        <f t="shared" si="1"/>
        <v>0.45449999999999996</v>
      </c>
      <c r="C8" s="64">
        <f t="shared" si="2"/>
        <v>0.45449999999999996</v>
      </c>
      <c r="D8" s="71">
        <f t="shared" si="3"/>
        <v>0.18179999999999999</v>
      </c>
      <c r="E8" s="77">
        <f t="shared" si="4"/>
        <v>0.2727</v>
      </c>
      <c r="G8" s="53" t="s">
        <v>11</v>
      </c>
      <c r="H8" s="62">
        <v>9.0899999999999995E-2</v>
      </c>
      <c r="I8" s="60">
        <v>5</v>
      </c>
      <c r="J8" s="43">
        <v>5</v>
      </c>
      <c r="K8" s="26">
        <v>2</v>
      </c>
      <c r="L8" s="46">
        <v>3</v>
      </c>
    </row>
    <row r="9" spans="1:12" x14ac:dyDescent="0.25">
      <c r="A9" s="53" t="s">
        <v>34</v>
      </c>
      <c r="B9" s="64">
        <f t="shared" si="1"/>
        <v>0.379</v>
      </c>
      <c r="C9" s="64">
        <f t="shared" si="2"/>
        <v>0.30320000000000003</v>
      </c>
      <c r="D9" s="71">
        <f t="shared" si="3"/>
        <v>7.5800000000000006E-2</v>
      </c>
      <c r="E9" s="77">
        <f t="shared" si="4"/>
        <v>0.22740000000000002</v>
      </c>
      <c r="G9" s="53" t="s">
        <v>12</v>
      </c>
      <c r="H9" s="62">
        <v>7.5800000000000006E-2</v>
      </c>
      <c r="I9" s="60">
        <v>5</v>
      </c>
      <c r="J9" s="43">
        <v>4</v>
      </c>
      <c r="K9" s="26">
        <v>1</v>
      </c>
      <c r="L9" s="46">
        <v>3</v>
      </c>
    </row>
    <row r="10" spans="1:12" x14ac:dyDescent="0.25">
      <c r="A10" s="53" t="s">
        <v>9</v>
      </c>
      <c r="B10" s="64">
        <f t="shared" si="1"/>
        <v>0.2424</v>
      </c>
      <c r="C10" s="64">
        <f t="shared" si="2"/>
        <v>0.2424</v>
      </c>
      <c r="D10" s="71">
        <f t="shared" si="3"/>
        <v>0.18180000000000002</v>
      </c>
      <c r="E10" s="77">
        <f t="shared" si="4"/>
        <v>0.1212</v>
      </c>
      <c r="G10" s="53" t="s">
        <v>9</v>
      </c>
      <c r="H10" s="62">
        <v>6.0600000000000001E-2</v>
      </c>
      <c r="I10" s="60">
        <v>4</v>
      </c>
      <c r="J10" s="43">
        <v>4</v>
      </c>
      <c r="K10" s="26">
        <v>3</v>
      </c>
      <c r="L10" s="46">
        <v>2</v>
      </c>
    </row>
    <row r="11" spans="1:12" x14ac:dyDescent="0.25">
      <c r="A11" s="53" t="s">
        <v>8</v>
      </c>
      <c r="B11" s="64">
        <f t="shared" si="1"/>
        <v>9.0999999999999998E-2</v>
      </c>
      <c r="C11" s="64">
        <f t="shared" si="2"/>
        <v>0.13650000000000001</v>
      </c>
      <c r="D11" s="71">
        <f t="shared" si="3"/>
        <v>0.182</v>
      </c>
      <c r="E11" s="77">
        <f t="shared" si="4"/>
        <v>0.182</v>
      </c>
      <c r="G11" s="53" t="s">
        <v>8</v>
      </c>
      <c r="H11" s="62">
        <v>4.5499999999999999E-2</v>
      </c>
      <c r="I11" s="60">
        <v>2</v>
      </c>
      <c r="J11" s="43">
        <v>3</v>
      </c>
      <c r="K11" s="26">
        <v>4</v>
      </c>
      <c r="L11" s="46">
        <v>4</v>
      </c>
    </row>
    <row r="12" spans="1:12" x14ac:dyDescent="0.25">
      <c r="A12" s="53" t="s">
        <v>15</v>
      </c>
      <c r="B12" s="64">
        <f t="shared" si="1"/>
        <v>0.1515</v>
      </c>
      <c r="C12" s="64">
        <f t="shared" si="2"/>
        <v>0.1515</v>
      </c>
      <c r="D12" s="71">
        <f t="shared" si="3"/>
        <v>9.0900000000000009E-2</v>
      </c>
      <c r="E12" s="77">
        <f t="shared" si="4"/>
        <v>0.1212</v>
      </c>
      <c r="G12" s="53" t="s">
        <v>15</v>
      </c>
      <c r="H12" s="62">
        <v>3.0300000000000001E-2</v>
      </c>
      <c r="I12" s="60">
        <v>5</v>
      </c>
      <c r="J12" s="43">
        <v>5</v>
      </c>
      <c r="K12" s="26">
        <v>3</v>
      </c>
      <c r="L12" s="46">
        <v>4</v>
      </c>
    </row>
    <row r="13" spans="1:12" ht="15.75" thickBot="1" x14ac:dyDescent="0.3">
      <c r="A13" s="65" t="s">
        <v>7</v>
      </c>
      <c r="B13" s="66">
        <f t="shared" si="1"/>
        <v>1.52E-2</v>
      </c>
      <c r="C13" s="67">
        <f t="shared" si="2"/>
        <v>6.08E-2</v>
      </c>
      <c r="D13" s="72">
        <f t="shared" si="3"/>
        <v>6.08E-2</v>
      </c>
      <c r="E13" s="78">
        <f t="shared" si="4"/>
        <v>6.08E-2</v>
      </c>
      <c r="G13" s="56" t="s">
        <v>7</v>
      </c>
      <c r="H13" s="63">
        <v>1.52E-2</v>
      </c>
      <c r="I13" s="48">
        <v>1</v>
      </c>
      <c r="J13" s="49">
        <v>4</v>
      </c>
      <c r="K13" s="74">
        <v>4</v>
      </c>
      <c r="L13" s="81">
        <v>4</v>
      </c>
    </row>
    <row r="14" spans="1:12" ht="16.5" thickTop="1" thickBot="1" x14ac:dyDescent="0.3">
      <c r="A14" s="68" t="s">
        <v>33</v>
      </c>
      <c r="B14" s="57">
        <f>SUM(B3:B13)</f>
        <v>3.1520999999999999</v>
      </c>
      <c r="C14" s="58">
        <f t="shared" ref="C14:D14" si="5">SUM(C3:C13)</f>
        <v>3.8188999999999993</v>
      </c>
      <c r="D14" s="73">
        <f t="shared" si="5"/>
        <v>3.4097999999999997</v>
      </c>
      <c r="E14" s="79">
        <f>SUM(E3:E13)</f>
        <v>3.5916999999999994</v>
      </c>
    </row>
    <row r="15" spans="1:12" ht="15.75" thickTop="1" x14ac:dyDescent="0.25"/>
    <row r="17" spans="1:5" x14ac:dyDescent="0.25">
      <c r="A17" s="69"/>
      <c r="B17" s="69"/>
      <c r="C17" s="69"/>
      <c r="E17" s="80"/>
    </row>
  </sheetData>
  <mergeCells count="4">
    <mergeCell ref="B1:E1"/>
    <mergeCell ref="A1:A2"/>
    <mergeCell ref="I1:L1"/>
    <mergeCell ref="G1:G2"/>
  </mergeCells>
  <conditionalFormatting sqref="B3:E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E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E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E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E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E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E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E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E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E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E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6002-A640-45A1-B39A-AE2A081866FA}">
  <dimension ref="A1:H7"/>
  <sheetViews>
    <sheetView tabSelected="1" zoomScale="205" zoomScaleNormal="205" zoomScalePageLayoutView="190" workbookViewId="0">
      <selection activeCell="D9" sqref="D9"/>
    </sheetView>
  </sheetViews>
  <sheetFormatPr baseColWidth="10" defaultColWidth="9.140625" defaultRowHeight="15" x14ac:dyDescent="0.25"/>
  <cols>
    <col min="1" max="1" width="13.140625" bestFit="1" customWidth="1"/>
    <col min="2" max="2" width="11" customWidth="1"/>
    <col min="3" max="3" width="9.5703125" bestFit="1" customWidth="1"/>
    <col min="4" max="4" width="9.7109375" customWidth="1"/>
    <col min="5" max="5" width="13.7109375" customWidth="1"/>
    <col min="6" max="6" width="9.5703125" customWidth="1"/>
    <col min="7" max="7" width="9.7109375" customWidth="1"/>
    <col min="8" max="8" width="13.7109375" customWidth="1"/>
  </cols>
  <sheetData>
    <row r="1" spans="1:8" ht="19.5" thickTop="1" thickBot="1" x14ac:dyDescent="0.3">
      <c r="A1" s="117" t="s">
        <v>73</v>
      </c>
      <c r="B1" s="118"/>
      <c r="C1" s="113" t="s">
        <v>36</v>
      </c>
      <c r="D1" s="114"/>
      <c r="E1" s="115"/>
      <c r="F1" s="116" t="s">
        <v>37</v>
      </c>
      <c r="G1" s="114"/>
      <c r="H1" s="115"/>
    </row>
    <row r="2" spans="1:8" ht="78.75" thickTop="1" x14ac:dyDescent="0.25">
      <c r="A2" s="82" t="s">
        <v>72</v>
      </c>
      <c r="B2" s="83" t="s">
        <v>38</v>
      </c>
      <c r="C2" s="82" t="s">
        <v>39</v>
      </c>
      <c r="D2" s="84" t="s">
        <v>40</v>
      </c>
      <c r="E2" s="85" t="s">
        <v>41</v>
      </c>
      <c r="F2" s="86" t="s">
        <v>42</v>
      </c>
      <c r="G2" s="84" t="s">
        <v>43</v>
      </c>
      <c r="H2" s="85" t="s">
        <v>44</v>
      </c>
    </row>
    <row r="3" spans="1:8" ht="24.95" customHeight="1" x14ac:dyDescent="0.25">
      <c r="A3" s="87" t="s">
        <v>45</v>
      </c>
      <c r="B3" s="88" t="s">
        <v>46</v>
      </c>
      <c r="C3" s="87" t="s">
        <v>47</v>
      </c>
      <c r="D3" s="43" t="s">
        <v>48</v>
      </c>
      <c r="E3" s="89" t="s">
        <v>49</v>
      </c>
      <c r="F3" s="60" t="s">
        <v>50</v>
      </c>
      <c r="G3" s="43" t="s">
        <v>51</v>
      </c>
      <c r="H3" s="89" t="s">
        <v>52</v>
      </c>
    </row>
    <row r="4" spans="1:8" ht="24.95" customHeight="1" x14ac:dyDescent="0.25">
      <c r="A4" s="87" t="s">
        <v>53</v>
      </c>
      <c r="B4" s="88" t="s">
        <v>54</v>
      </c>
      <c r="C4" s="87" t="s">
        <v>55</v>
      </c>
      <c r="D4" s="43" t="s">
        <v>56</v>
      </c>
      <c r="E4" s="89" t="s">
        <v>57</v>
      </c>
      <c r="F4" s="60" t="s">
        <v>58</v>
      </c>
      <c r="G4" s="43" t="s">
        <v>59</v>
      </c>
      <c r="H4" s="89" t="s">
        <v>60</v>
      </c>
    </row>
    <row r="5" spans="1:8" ht="24.95" customHeight="1" thickBot="1" x14ac:dyDescent="0.3">
      <c r="A5" s="90" t="s">
        <v>61</v>
      </c>
      <c r="B5" s="91" t="s">
        <v>62</v>
      </c>
      <c r="C5" s="90" t="s">
        <v>63</v>
      </c>
      <c r="D5" s="92" t="s">
        <v>64</v>
      </c>
      <c r="E5" s="93" t="s">
        <v>65</v>
      </c>
      <c r="F5" s="94" t="s">
        <v>66</v>
      </c>
      <c r="G5" s="92" t="s">
        <v>67</v>
      </c>
      <c r="H5" s="93" t="s">
        <v>68</v>
      </c>
    </row>
    <row r="6" spans="1:8" ht="46.5" thickTop="1" thickBot="1" x14ac:dyDescent="0.3">
      <c r="A6" s="95" t="s">
        <v>69</v>
      </c>
      <c r="B6" s="96"/>
      <c r="C6" s="113" t="s">
        <v>70</v>
      </c>
      <c r="D6" s="114"/>
      <c r="E6" s="97"/>
      <c r="F6" s="116" t="s">
        <v>71</v>
      </c>
      <c r="G6" s="114"/>
      <c r="H6" s="97"/>
    </row>
    <row r="7" spans="1:8" ht="15.75" thickTop="1" x14ac:dyDescent="0.25"/>
  </sheetData>
  <mergeCells count="5">
    <mergeCell ref="A1:B1"/>
    <mergeCell ref="C1:E1"/>
    <mergeCell ref="F1:H1"/>
    <mergeCell ref="C6:D6"/>
    <mergeCell ref="F6:G6"/>
  </mergeCells>
  <pageMargins left="0.3125" right="0.7" top="0.3020833333333333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Vorlage Paarvergelichsmethode</vt:lpstr>
      <vt:lpstr>Paarvergleichsmethode</vt:lpstr>
      <vt:lpstr>ErgebnisNWA</vt:lpstr>
      <vt:lpstr>Rechenschema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Wieneke</dc:creator>
  <cp:lastModifiedBy>Matthis Wieneke</cp:lastModifiedBy>
  <cp:lastPrinted>2022-04-16T20:52:55Z</cp:lastPrinted>
  <dcterms:created xsi:type="dcterms:W3CDTF">2022-01-02T15:26:14Z</dcterms:created>
  <dcterms:modified xsi:type="dcterms:W3CDTF">2022-04-16T21:22:02Z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ec6563-88e8-452c-a82c-d8a6af55323b_Enabled">
    <vt:lpwstr>true</vt:lpwstr>
  </property>
  <property fmtid="{D5CDD505-2E9C-101B-9397-08002B2CF9AE}" pid="3" name="MSIP_Label_8aec6563-88e8-452c-a82c-d8a6af55323b_SetDate">
    <vt:lpwstr>2022-02-02T13:56:39Z</vt:lpwstr>
  </property>
  <property fmtid="{D5CDD505-2E9C-101B-9397-08002B2CF9AE}" pid="4" name="MSIP_Label_8aec6563-88e8-452c-a82c-d8a6af55323b_Method">
    <vt:lpwstr>Privileged</vt:lpwstr>
  </property>
  <property fmtid="{D5CDD505-2E9C-101B-9397-08002B2CF9AE}" pid="5" name="MSIP_Label_8aec6563-88e8-452c-a82c-d8a6af55323b_Name">
    <vt:lpwstr>8aec6563-88e8-452c-a82c-d8a6af55323b</vt:lpwstr>
  </property>
  <property fmtid="{D5CDD505-2E9C-101B-9397-08002B2CF9AE}" pid="6" name="MSIP_Label_8aec6563-88e8-452c-a82c-d8a6af55323b_SiteId">
    <vt:lpwstr>1ca8bd94-3c97-4fc6-8955-bad266b43f0b</vt:lpwstr>
  </property>
  <property fmtid="{D5CDD505-2E9C-101B-9397-08002B2CF9AE}" pid="7" name="MSIP_Label_8aec6563-88e8-452c-a82c-d8a6af55323b_ActionId">
    <vt:lpwstr>2198ff20-2054-4a63-b6f6-c99d817cca21</vt:lpwstr>
  </property>
  <property fmtid="{D5CDD505-2E9C-101B-9397-08002B2CF9AE}" pid="8" name="MSIP_Label_8aec6563-88e8-452c-a82c-d8a6af55323b_ContentBits">
    <vt:lpwstr>0</vt:lpwstr>
  </property>
</Properties>
</file>