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madisoncollege365-my.sharepoint.com/personal/katree_madisoncollege_edu/Documents/Fall 2023 Courses/Excel Intermediate/"/>
    </mc:Choice>
  </mc:AlternateContent>
  <xr:revisionPtr revIDLastSave="92" documentId="13_ncr:1_{E6059473-98C4-4391-AEFA-4CF2AACC0AC9}" xr6:coauthVersionLast="47" xr6:coauthVersionMax="47" xr10:uidLastSave="{EEF79C7A-C70D-4CB9-927E-395129D332DF}"/>
  <bookViews>
    <workbookView xWindow="1905" yWindow="1905" windowWidth="21600" windowHeight="11295" firstSheet="1" activeTab="1" xr2:uid="{00000000-000D-0000-FFFF-FFFF00000000}"/>
  </bookViews>
  <sheets>
    <sheet name="Documentation" sheetId="8" r:id="rId1"/>
    <sheet name="April Order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7" l="1"/>
  <c r="F6" i="7"/>
  <c r="E6" i="7"/>
  <c r="E75" i="7"/>
  <c r="B75" i="7"/>
  <c r="G74" i="7"/>
  <c r="G21" i="7"/>
  <c r="G37" i="7"/>
  <c r="G27" i="7"/>
  <c r="G43" i="7"/>
  <c r="G66" i="7"/>
  <c r="G42" i="7"/>
  <c r="G34" i="7"/>
  <c r="G15" i="7"/>
  <c r="G61" i="7"/>
  <c r="G47" i="7"/>
  <c r="G52" i="7"/>
  <c r="G24" i="7"/>
  <c r="G22" i="7"/>
  <c r="G53" i="7"/>
  <c r="G68" i="7"/>
  <c r="G32" i="7"/>
  <c r="G31" i="7"/>
  <c r="G48" i="7"/>
  <c r="G54" i="7"/>
  <c r="G25" i="7"/>
  <c r="G64" i="7"/>
  <c r="G62" i="7"/>
  <c r="G63" i="7"/>
  <c r="G38" i="7"/>
  <c r="G36" i="7"/>
  <c r="G20" i="7"/>
  <c r="G40" i="7"/>
  <c r="G14" i="7"/>
  <c r="G69" i="7"/>
  <c r="G28" i="7"/>
  <c r="G73" i="7"/>
  <c r="G67" i="7"/>
  <c r="B7" i="7" s="1"/>
  <c r="G35" i="7"/>
  <c r="G58" i="7"/>
  <c r="G12" i="7"/>
  <c r="G23" i="7"/>
  <c r="G17" i="7"/>
  <c r="G60" i="7"/>
  <c r="G33" i="7"/>
  <c r="G44" i="7"/>
  <c r="G59" i="7"/>
  <c r="G55" i="7"/>
  <c r="G50" i="7"/>
  <c r="G18" i="7"/>
  <c r="G45" i="7"/>
  <c r="G16" i="7"/>
  <c r="G46" i="7"/>
  <c r="G71" i="7"/>
  <c r="G13" i="7"/>
  <c r="G29" i="7"/>
  <c r="G39" i="7"/>
  <c r="G30" i="7"/>
  <c r="G19" i="7"/>
  <c r="G49" i="7"/>
  <c r="G26" i="7"/>
  <c r="G41" i="7"/>
  <c r="G70" i="7"/>
  <c r="G72" i="7"/>
  <c r="G57" i="7"/>
  <c r="G65" i="7"/>
  <c r="G56" i="7"/>
  <c r="G51" i="7"/>
  <c r="G75" i="7" l="1"/>
</calcChain>
</file>

<file path=xl/sharedStrings.xml><?xml version="1.0" encoding="utf-8"?>
<sst xmlns="http://schemas.openxmlformats.org/spreadsheetml/2006/main" count="220" uniqueCount="98">
  <si>
    <t>Author:</t>
  </si>
  <si>
    <t>Keller Tree</t>
  </si>
  <si>
    <t>Note: Do not edit this sheet. If your name does not appear in cell B6, please download a new copy of the file from the SAM website.</t>
  </si>
  <si>
    <t>Category</t>
  </si>
  <si>
    <t>Revenue</t>
  </si>
  <si>
    <t>MANAGE AND ANALYZE TABLE DATA</t>
  </si>
  <si>
    <t>Kick Scooters</t>
  </si>
  <si>
    <t>Order ID</t>
  </si>
  <si>
    <t>Product Name</t>
  </si>
  <si>
    <t>Order Date</t>
  </si>
  <si>
    <t>Price</t>
  </si>
  <si>
    <t>Shipping</t>
  </si>
  <si>
    <t>Kids</t>
  </si>
  <si>
    <t>Micro</t>
  </si>
  <si>
    <t>Mini</t>
  </si>
  <si>
    <t>Trick</t>
  </si>
  <si>
    <t>Three-wheeler</t>
  </si>
  <si>
    <t>Order Lookup Table</t>
  </si>
  <si>
    <t>M-1005</t>
  </si>
  <si>
    <t>M-1322</t>
  </si>
  <si>
    <t>M-1734</t>
  </si>
  <si>
    <t>M-1998</t>
  </si>
  <si>
    <t>M-1469</t>
  </si>
  <si>
    <t>M-1778</t>
  </si>
  <si>
    <t>M-1662</t>
  </si>
  <si>
    <t>M-1688</t>
  </si>
  <si>
    <t>K-1442</t>
  </si>
  <si>
    <t>M-3313</t>
  </si>
  <si>
    <t>M-2105</t>
  </si>
  <si>
    <t>K-1324</t>
  </si>
  <si>
    <t>M-1119</t>
  </si>
  <si>
    <t>M-5499</t>
  </si>
  <si>
    <t>M-5604</t>
  </si>
  <si>
    <t>M-5080</t>
  </si>
  <si>
    <t>M-5005</t>
  </si>
  <si>
    <t>K-4444</t>
  </si>
  <si>
    <t>M-5344</t>
  </si>
  <si>
    <t>M-5443</t>
  </si>
  <si>
    <t>M-5734</t>
  </si>
  <si>
    <t>M-5405</t>
  </si>
  <si>
    <t>M-5998</t>
  </si>
  <si>
    <t>M-5469</t>
  </si>
  <si>
    <t>M-4344</t>
  </si>
  <si>
    <t>M-5778</t>
  </si>
  <si>
    <t>K-5664</t>
  </si>
  <si>
    <t>K-5688</t>
  </si>
  <si>
    <t>M-5559</t>
  </si>
  <si>
    <t>M-6499</t>
  </si>
  <si>
    <t>K-6604</t>
  </si>
  <si>
    <t>M-6080</t>
  </si>
  <si>
    <t>M-6333</t>
  </si>
  <si>
    <t>K-6005</t>
  </si>
  <si>
    <t>M-3443</t>
  </si>
  <si>
    <t>M-6998</t>
  </si>
  <si>
    <t>K-6469</t>
  </si>
  <si>
    <t>M-6734</t>
  </si>
  <si>
    <t>M-6305</t>
  </si>
  <si>
    <t>M-3334</t>
  </si>
  <si>
    <t>K-6778</t>
  </si>
  <si>
    <t>M-6688</t>
  </si>
  <si>
    <t>K-6663</t>
  </si>
  <si>
    <t>M-6669</t>
  </si>
  <si>
    <t>M-7499</t>
  </si>
  <si>
    <t>K-7604</t>
  </si>
  <si>
    <t>M-7080</t>
  </si>
  <si>
    <t>M-7005</t>
  </si>
  <si>
    <t>K-5445</t>
  </si>
  <si>
    <t>M-7355</t>
  </si>
  <si>
    <t>M-7553</t>
  </si>
  <si>
    <t>M-7734</t>
  </si>
  <si>
    <t>K-7505</t>
  </si>
  <si>
    <t>M-7998</t>
  </si>
  <si>
    <t>M-7469</t>
  </si>
  <si>
    <t>M-5354</t>
  </si>
  <si>
    <t>M-7778</t>
  </si>
  <si>
    <t>K-7665</t>
  </si>
  <si>
    <t>M-7688</t>
  </si>
  <si>
    <t>M-7779</t>
  </si>
  <si>
    <t>M-8011</t>
  </si>
  <si>
    <t>M-6332</t>
  </si>
  <si>
    <t>Zip Lux Scooter</t>
  </si>
  <si>
    <t>Swerve Scooter</t>
  </si>
  <si>
    <t>Fury Pro Scooter</t>
  </si>
  <si>
    <t>TrickX Scooter</t>
  </si>
  <si>
    <t>Higgle Kids Scooter</t>
  </si>
  <si>
    <t>GlowScoot</t>
  </si>
  <si>
    <t>CityKick Scooter</t>
  </si>
  <si>
    <t>GoGo Foldable</t>
  </si>
  <si>
    <t>Big 3 Scooter</t>
  </si>
  <si>
    <t>Number Sold</t>
  </si>
  <si>
    <t>City Sports</t>
  </si>
  <si>
    <t>Product Categories</t>
  </si>
  <si>
    <t>Order Information by Category</t>
  </si>
  <si>
    <t>April Online Orders</t>
  </si>
  <si>
    <t>Billed Amount</t>
  </si>
  <si>
    <t>Total Billed</t>
  </si>
  <si>
    <t>M-8045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</si>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</sst>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6" x14ac:knownFonts="1">
    <font>
      <sz val="11"/>
      <color theme="1"/>
      <name val="Corbel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Corbel"/>
      <family val="2"/>
      <scheme val="minor"/>
    </font>
    <font>
      <sz val="11"/>
      <color theme="0"/>
      <name val="Corbel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1"/>
      <color theme="1"/>
      <name val="Corbel"/>
      <family val="2"/>
      <scheme val="minor"/>
    </font>
    <font>
      <sz val="18"/>
      <color theme="0"/>
      <name val="Corbel"/>
      <family val="2"/>
      <scheme val="major"/>
    </font>
    <font>
      <b/>
      <sz val="15"/>
      <color theme="0"/>
      <name val="Corbe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/>
      <top/>
      <bottom style="medium">
        <color theme="6" tint="0.59996337778862885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/>
      <diagonal/>
    </border>
    <border>
      <left/>
      <right/>
      <top style="medium">
        <color theme="6" tint="0.59996337778862885"/>
      </top>
      <bottom/>
      <diagonal/>
    </border>
    <border>
      <left/>
      <right style="medium">
        <color theme="6" tint="0.59996337778862885"/>
      </right>
      <top style="medium">
        <color theme="6" tint="0.59996337778862885"/>
      </top>
      <bottom/>
      <diagonal/>
    </border>
    <border>
      <left style="medium">
        <color theme="6" tint="0.59996337778862885"/>
      </left>
      <right/>
      <top/>
      <bottom/>
      <diagonal/>
    </border>
    <border>
      <left/>
      <right style="medium">
        <color theme="6" tint="0.59996337778862885"/>
      </right>
      <top/>
      <bottom/>
      <diagonal/>
    </border>
    <border>
      <left style="medium">
        <color theme="6" tint="0.59996337778862885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theme="6" tint="0.59996337778862885"/>
      </left>
      <right/>
      <top/>
      <bottom style="medium">
        <color theme="6" tint="0.59996337778862885"/>
      </bottom>
      <diagonal/>
    </border>
    <border>
      <left/>
      <right style="medium">
        <color theme="6" tint="0.59996337778862885"/>
      </right>
      <top/>
      <bottom style="medium">
        <color theme="6" tint="0.59996337778862885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0" borderId="0"/>
    <xf numFmtId="0" fontId="7" fillId="2" borderId="0">
      <alignment vertical="top" wrapText="1"/>
    </xf>
    <xf numFmtId="0" fontId="9" fillId="2" borderId="0">
      <alignment vertical="top" wrapText="1"/>
    </xf>
    <xf numFmtId="43" fontId="13" fillId="0" borderId="0" applyFont="0" applyFill="0" applyBorder="0" applyAlignment="0" applyProtection="0"/>
    <xf numFmtId="0" fontId="3" fillId="4" borderId="0" applyNumberFormat="0" applyBorder="0" applyAlignment="0" applyProtection="0"/>
    <xf numFmtId="0" fontId="13" fillId="0" borderId="0"/>
  </cellStyleXfs>
  <cellXfs count="48">
    <xf numFmtId="0" fontId="0" fillId="0" borderId="0" xfId="0"/>
    <xf numFmtId="0" fontId="6" fillId="2" borderId="2" xfId="3" applyFont="1" applyFill="1" applyBorder="1" applyAlignment="1">
      <alignment horizontal="left"/>
    </xf>
    <xf numFmtId="0" fontId="7" fillId="2" borderId="0" xfId="4" applyAlignment="1">
      <alignment horizontal="left" vertical="top" wrapText="1"/>
    </xf>
    <xf numFmtId="0" fontId="8" fillId="2" borderId="2" xfId="3" applyFont="1" applyFill="1" applyBorder="1" applyAlignment="1">
      <alignment horizontal="left" wrapText="1"/>
    </xf>
    <xf numFmtId="0" fontId="10" fillId="2" borderId="0" xfId="5" applyFont="1" applyAlignment="1">
      <alignment horizontal="left" vertical="top" wrapText="1"/>
    </xf>
    <xf numFmtId="0" fontId="11" fillId="3" borderId="3" xfId="3" applyFont="1" applyFill="1" applyBorder="1" applyAlignment="1">
      <alignment horizontal="left"/>
    </xf>
    <xf numFmtId="0" fontId="0" fillId="0" borderId="0" xfId="0" applyAlignment="1">
      <alignment horizontal="center"/>
    </xf>
    <xf numFmtId="43" fontId="0" fillId="0" borderId="0" xfId="6" applyFont="1"/>
    <xf numFmtId="164" fontId="0" fillId="0" borderId="0" xfId="0" applyNumberFormat="1"/>
    <xf numFmtId="2" fontId="0" fillId="0" borderId="0" xfId="0" applyNumberFormat="1"/>
    <xf numFmtId="0" fontId="0" fillId="2" borderId="6" xfId="0" applyFill="1" applyBorder="1"/>
    <xf numFmtId="164" fontId="0" fillId="2" borderId="6" xfId="0" applyNumberFormat="1" applyFill="1" applyBorder="1"/>
    <xf numFmtId="14" fontId="0" fillId="0" borderId="0" xfId="0" applyNumberFormat="1"/>
    <xf numFmtId="0" fontId="0" fillId="6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3" fillId="4" borderId="13" xfId="7" applyBorder="1"/>
    <xf numFmtId="0" fontId="0" fillId="6" borderId="14" xfId="0" applyFill="1" applyBorder="1"/>
    <xf numFmtId="0" fontId="0" fillId="6" borderId="13" xfId="0" applyFill="1" applyBorder="1"/>
    <xf numFmtId="0" fontId="0" fillId="6" borderId="16" xfId="0" applyFill="1" applyBorder="1"/>
    <xf numFmtId="0" fontId="0" fillId="2" borderId="12" xfId="0" applyFill="1" applyBorder="1"/>
    <xf numFmtId="0" fontId="0" fillId="2" borderId="0" xfId="0" applyFill="1"/>
    <xf numFmtId="0" fontId="0" fillId="2" borderId="13" xfId="0" applyFill="1" applyBorder="1"/>
    <xf numFmtId="0" fontId="0" fillId="2" borderId="15" xfId="0" applyFill="1" applyBorder="1"/>
    <xf numFmtId="0" fontId="0" fillId="2" borderId="8" xfId="0" applyFill="1" applyBorder="1"/>
    <xf numFmtId="164" fontId="0" fillId="2" borderId="6" xfId="0" applyNumberFormat="1" applyFill="1" applyBorder="1" applyAlignment="1">
      <alignment horizontal="center"/>
    </xf>
    <xf numFmtId="0" fontId="4" fillId="0" borderId="0" xfId="3"/>
    <xf numFmtId="0" fontId="6" fillId="0" borderId="0" xfId="3" applyFont="1" applyAlignment="1">
      <alignment vertical="center"/>
    </xf>
    <xf numFmtId="0" fontId="13" fillId="0" borderId="0" xfId="8"/>
    <xf numFmtId="0" fontId="6" fillId="2" borderId="0" xfId="3" applyFont="1" applyFill="1" applyAlignment="1">
      <alignment horizontal="left"/>
    </xf>
    <xf numFmtId="0" fontId="4" fillId="0" borderId="0" xfId="3" applyAlignment="1">
      <alignment wrapText="1"/>
    </xf>
    <xf numFmtId="0" fontId="6" fillId="2" borderId="0" xfId="3" applyFont="1" applyFill="1" applyAlignment="1">
      <alignment horizontal="right"/>
    </xf>
    <xf numFmtId="43" fontId="0" fillId="0" borderId="0" xfId="0" applyNumberFormat="1"/>
    <xf numFmtId="0" fontId="5" fillId="0" borderId="0" xfId="3" applyFont="1" applyAlignment="1">
      <alignment horizontal="left" vertical="center" indent="7"/>
    </xf>
    <xf numFmtId="0" fontId="5" fillId="0" borderId="2" xfId="3" applyFont="1" applyBorder="1" applyAlignment="1">
      <alignment horizontal="left" vertical="center" indent="7"/>
    </xf>
    <xf numFmtId="0" fontId="12" fillId="2" borderId="0" xfId="3" applyFont="1" applyFill="1" applyAlignment="1">
      <alignment horizontal="center" vertical="center" wrapText="1"/>
    </xf>
    <xf numFmtId="0" fontId="12" fillId="2" borderId="2" xfId="3" applyFont="1" applyFill="1" applyBorder="1" applyAlignment="1">
      <alignment horizontal="center" vertical="center" wrapText="1"/>
    </xf>
    <xf numFmtId="0" fontId="12" fillId="2" borderId="4" xfId="3" applyFont="1" applyFill="1" applyBorder="1" applyAlignment="1">
      <alignment horizontal="center" vertical="center" wrapText="1"/>
    </xf>
    <xf numFmtId="0" fontId="12" fillId="2" borderId="5" xfId="3" applyFont="1" applyFill="1" applyBorder="1" applyAlignment="1">
      <alignment horizontal="center" vertical="center" wrapText="1"/>
    </xf>
    <xf numFmtId="0" fontId="3" fillId="4" borderId="12" xfId="7" applyBorder="1" applyAlignment="1">
      <alignment horizontal="center"/>
    </xf>
    <xf numFmtId="0" fontId="3" fillId="4" borderId="0" xfId="7" applyBorder="1" applyAlignment="1">
      <alignment horizontal="center"/>
    </xf>
    <xf numFmtId="0" fontId="3" fillId="4" borderId="7" xfId="7" applyBorder="1" applyAlignment="1">
      <alignment horizontal="center"/>
    </xf>
    <xf numFmtId="0" fontId="14" fillId="5" borderId="9" xfId="1" applyFont="1" applyFill="1" applyBorder="1" applyAlignment="1">
      <alignment horizontal="center"/>
    </xf>
    <xf numFmtId="0" fontId="14" fillId="5" borderId="10" xfId="1" applyFont="1" applyFill="1" applyBorder="1" applyAlignment="1">
      <alignment horizontal="center"/>
    </xf>
    <xf numFmtId="0" fontId="14" fillId="5" borderId="11" xfId="1" applyFont="1" applyFill="1" applyBorder="1" applyAlignment="1">
      <alignment horizontal="center"/>
    </xf>
    <xf numFmtId="0" fontId="15" fillId="5" borderId="12" xfId="2" applyFont="1" applyFill="1" applyBorder="1" applyAlignment="1">
      <alignment horizontal="center"/>
    </xf>
    <xf numFmtId="0" fontId="15" fillId="5" borderId="0" xfId="2" applyFont="1" applyFill="1" applyBorder="1" applyAlignment="1">
      <alignment horizontal="center"/>
    </xf>
    <xf numFmtId="0" fontId="15" fillId="5" borderId="13" xfId="2" applyFont="1" applyFill="1" applyBorder="1" applyAlignment="1">
      <alignment horizontal="center"/>
    </xf>
  </cellXfs>
  <cellStyles count="9">
    <cellStyle name="Accent3" xfId="7" builtinId="37"/>
    <cellStyle name="Comma" xfId="6" builtinId="3"/>
    <cellStyle name="Heading 1" xfId="2" builtinId="16"/>
    <cellStyle name="Normal" xfId="0" builtinId="0"/>
    <cellStyle name="Normal 2 2" xfId="3" xr:uid="{00000000-0005-0000-0000-000004000000}"/>
    <cellStyle name="Normal 3" xfId="8" xr:uid="{4EDD1448-2A14-43C5-B724-BA1984567E2E}"/>
    <cellStyle name="Student Name" xfId="4" xr:uid="{00000000-0005-0000-0000-000005000000}"/>
    <cellStyle name="Submission" xfId="5" xr:uid="{00000000-0005-0000-0000-000006000000}"/>
    <cellStyle name="Title" xfId="1" builtinId="15"/>
  </cellStyles>
  <dxfs count="9">
    <dxf>
      <numFmt numFmtId="164" formatCode="&quot;$&quot;#,##0.00"/>
    </dxf>
    <dxf>
      <numFmt numFmtId="164" formatCode="&quot;$&quot;#,##0.00"/>
    </dxf>
    <dxf>
      <numFmt numFmtId="2" formatCode="0.00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0FB7A3-6764-48FD-B177-60E44D2AF5DE}"/>
            </a:ext>
          </a:extLst>
        </xdr:cNvPr>
        <xdr:cNvGrpSpPr>
          <a:grpSpLocks noChangeAspect="1"/>
        </xdr:cNvGrpSpPr>
      </xdr:nvGrpSpPr>
      <xdr:grpSpPr>
        <a:xfrm>
          <a:off x="0" y="0"/>
          <a:ext cx="8982075" cy="563880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466482D-65AD-48F8-93BC-3F9E7F00C4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C17145A-96BA-4CF4-B5CD-7CE0CF062068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Illustrated Excel 365/2021 | Module 5: End of Module Project 1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0</xdr:rowOff>
    </xdr:from>
    <xdr:to>
      <xdr:col>0</xdr:col>
      <xdr:colOff>766924</xdr:colOff>
      <xdr:row>1</xdr:row>
      <xdr:rowOff>225933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0"/>
          <a:ext cx="700248" cy="52120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358A07-0B2F-44E2-9A12-EF30941F9C60}" name="Orders" displayName="Orders" ref="A11:G75" totalsRowCount="1" headerRowDxfId="8">
  <autoFilter ref="A11:G74" xr:uid="{56358A07-0B2F-44E2-9A12-EF30941F9C60}">
    <filterColumn colId="2">
      <filters>
        <filter val="Mini"/>
      </filters>
    </filterColumn>
  </autoFilter>
  <sortState xmlns:xlrd2="http://schemas.microsoft.com/office/spreadsheetml/2017/richdata2" ref="A12:G74">
    <sortCondition ref="A12:A74"/>
    <sortCondition ref="D12:D74"/>
  </sortState>
  <tableColumns count="7">
    <tableColumn id="1" xr3:uid="{053A7313-5D4E-4D4F-BE31-669C8742963C}" name="Order Date" totalsRowLabel="Total" dataDxfId="7"/>
    <tableColumn id="2" xr3:uid="{A3B150A6-B4D1-4888-8BCA-76DE90ECD9C2}" name="Order ID" totalsRowFunction="count" dataDxfId="6" totalsRowDxfId="5"/>
    <tableColumn id="3" xr3:uid="{B1EC03EF-0B2F-4782-8807-7FAEBC926AE3}" name="Category"/>
    <tableColumn id="4" xr3:uid="{A87DBE95-8F5E-4D1B-943D-9A8242E4E9F6}" name="Product Name"/>
    <tableColumn id="5" xr3:uid="{9DADC62C-F44C-40BC-983A-D019E1196D34}" name="Price" totalsRowFunction="average" dataDxfId="4" totalsRowDxfId="3" dataCellStyle="Comma"/>
    <tableColumn id="6" xr3:uid="{7B801671-B488-4C60-9ACC-845A5A31FCAF}" name="Shipping" dataDxfId="2"/>
    <tableColumn id="7" xr3:uid="{284468A0-6539-4FC4-9696-1335A02FE6BA}" name="Total Billed" totalsRowFunction="sum" dataDxfId="1" totalsRowDxfId="0">
      <calculatedColumnFormula>Orders[[#This Row],[Price]]+Orders[[#This Row],[Shipping]]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asis">
  <a:themeElements>
    <a:clrScheme name="Basis">
      <a:dk1>
        <a:srgbClr val="000000"/>
      </a:dk1>
      <a:lt1>
        <a:srgbClr val="FFFFFF"/>
      </a:lt1>
      <a:dk2>
        <a:srgbClr val="565349"/>
      </a:dk2>
      <a:lt2>
        <a:srgbClr val="DDDDDD"/>
      </a:lt2>
      <a:accent1>
        <a:srgbClr val="A6B727"/>
      </a:accent1>
      <a:accent2>
        <a:srgbClr val="DF5327"/>
      </a:accent2>
      <a:accent3>
        <a:srgbClr val="FE9E00"/>
      </a:accent3>
      <a:accent4>
        <a:srgbClr val="418AB3"/>
      </a:accent4>
      <a:accent5>
        <a:srgbClr val="D7D447"/>
      </a:accent5>
      <a:accent6>
        <a:srgbClr val="818183"/>
      </a:accent6>
      <a:hlink>
        <a:srgbClr val="F59E00"/>
      </a:hlink>
      <a:folHlink>
        <a:srgbClr val="B2B2B2"/>
      </a:folHlink>
    </a:clrScheme>
    <a:fontScheme name="Basi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sis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97FF-68B4-4F81-8801-71CAEA58A434}">
  <dimension ref="A1:C11"/>
  <sheetViews>
    <sheetView showGridLines="0" zoomScaleNormal="100" workbookViewId="0">
      <selection activeCell="E1" sqref="E1"/>
    </sheetView>
  </sheetViews>
  <sheetFormatPr defaultColWidth="8.875" defaultRowHeight="12.75" x14ac:dyDescent="0.2"/>
  <cols>
    <col min="1" max="1" width="8.625" style="26" customWidth="1"/>
    <col min="2" max="2" width="105.625" style="26" customWidth="1"/>
    <col min="3" max="3" width="3.625" style="26" customWidth="1"/>
    <col min="4" max="16384" width="8.875" style="26"/>
  </cols>
  <sheetData>
    <row r="1" spans="1:3" ht="42" customHeight="1" x14ac:dyDescent="0.2">
      <c r="A1" s="33"/>
      <c r="B1" s="33"/>
      <c r="C1" s="34"/>
    </row>
    <row r="2" spans="1:3" ht="5.0999999999999996" customHeight="1" x14ac:dyDescent="0.25">
      <c r="A2" s="27"/>
      <c r="B2" s="28"/>
      <c r="C2" s="1"/>
    </row>
    <row r="3" spans="1:3" s="30" customFormat="1" ht="34.5" x14ac:dyDescent="0.25">
      <c r="A3" s="29"/>
      <c r="B3" s="2" t="s">
        <v>90</v>
      </c>
      <c r="C3" s="3"/>
    </row>
    <row r="4" spans="1:3" ht="16.5" x14ac:dyDescent="0.25">
      <c r="A4" s="29"/>
      <c r="B4" s="4" t="s">
        <v>5</v>
      </c>
      <c r="C4" s="1"/>
    </row>
    <row r="5" spans="1:3" ht="15.75" customHeight="1" x14ac:dyDescent="0.25">
      <c r="A5" s="29"/>
      <c r="B5" s="29"/>
      <c r="C5" s="1"/>
    </row>
    <row r="6" spans="1:3" ht="13.5" x14ac:dyDescent="0.25">
      <c r="A6" s="31" t="s">
        <v>0</v>
      </c>
      <c r="B6" s="5" t="s">
        <v>1</v>
      </c>
      <c r="C6" s="1"/>
    </row>
    <row r="7" spans="1:3" ht="13.5" x14ac:dyDescent="0.25">
      <c r="A7" s="29"/>
      <c r="B7" s="29"/>
      <c r="C7" s="1"/>
    </row>
    <row r="8" spans="1:3" x14ac:dyDescent="0.2">
      <c r="A8" s="35" t="s">
        <v>2</v>
      </c>
      <c r="B8" s="35"/>
      <c r="C8" s="36"/>
    </row>
    <row r="9" spans="1:3" x14ac:dyDescent="0.2">
      <c r="A9" s="35"/>
      <c r="B9" s="35"/>
      <c r="C9" s="36"/>
    </row>
    <row r="10" spans="1:3" ht="13.5" thickBot="1" x14ac:dyDescent="0.25">
      <c r="A10" s="37"/>
      <c r="B10" s="37"/>
      <c r="C10" s="38"/>
    </row>
    <row r="11" spans="1:3" ht="13.5" thickTop="1" x14ac:dyDescent="0.2"/>
  </sheetData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22E62E9A-1ACC-4AE3-A25C-00DBA4004C76}"/>
    <dataValidation allowBlank="1" error="pavI8MeUFtEyxX2I4tky7b4af23a-9770-4894-8c00-e97caa43677f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6"/>
  <sheetViews>
    <sheetView tabSelected="1" topLeftCell="A3" workbookViewId="0">
      <selection activeCell="C8" sqref="C8"/>
    </sheetView>
  </sheetViews>
  <sheetFormatPr defaultRowHeight="15" x14ac:dyDescent="0.25"/>
  <cols>
    <col min="1" max="1" width="13.875" bestFit="1" customWidth="1"/>
    <col min="2" max="2" width="15.875" customWidth="1"/>
    <col min="3" max="3" width="11.875" bestFit="1" customWidth="1"/>
    <col min="4" max="4" width="15.875" bestFit="1" customWidth="1"/>
    <col min="5" max="5" width="10.875" bestFit="1" customWidth="1"/>
    <col min="6" max="6" width="12" bestFit="1" customWidth="1"/>
    <col min="7" max="7" width="14.25" bestFit="1" customWidth="1"/>
    <col min="8" max="9" width="15.75" bestFit="1" customWidth="1"/>
    <col min="10" max="10" width="13" bestFit="1" customWidth="1"/>
    <col min="11" max="11" width="10.875" customWidth="1"/>
  </cols>
  <sheetData>
    <row r="1" spans="1:8" ht="23.25" x14ac:dyDescent="0.35">
      <c r="A1" s="42" t="s">
        <v>6</v>
      </c>
      <c r="B1" s="43"/>
      <c r="C1" s="43"/>
      <c r="D1" s="43"/>
      <c r="E1" s="43"/>
      <c r="F1" s="43"/>
      <c r="G1" s="43"/>
      <c r="H1" s="44"/>
    </row>
    <row r="2" spans="1:8" ht="19.5" x14ac:dyDescent="0.3">
      <c r="A2" s="45" t="s">
        <v>93</v>
      </c>
      <c r="B2" s="46"/>
      <c r="C2" s="46"/>
      <c r="D2" s="46"/>
      <c r="E2" s="46"/>
      <c r="F2" s="46"/>
      <c r="G2" s="46"/>
      <c r="H2" s="47"/>
    </row>
    <row r="3" spans="1:8" x14ac:dyDescent="0.25">
      <c r="A3" s="20"/>
      <c r="B3" s="21"/>
      <c r="C3" s="21"/>
      <c r="D3" s="21"/>
      <c r="E3" s="21"/>
      <c r="F3" s="21"/>
      <c r="G3" s="21"/>
      <c r="H3" s="22"/>
    </row>
    <row r="4" spans="1:8" x14ac:dyDescent="0.25">
      <c r="A4" s="39" t="s">
        <v>17</v>
      </c>
      <c r="B4" s="40"/>
      <c r="D4" s="41" t="s">
        <v>92</v>
      </c>
      <c r="E4" s="41"/>
      <c r="F4" s="41"/>
      <c r="H4" s="16" t="s">
        <v>91</v>
      </c>
    </row>
    <row r="5" spans="1:8" x14ac:dyDescent="0.25">
      <c r="A5" s="17" t="s">
        <v>7</v>
      </c>
      <c r="B5" s="10" t="s">
        <v>49</v>
      </c>
      <c r="C5" s="21"/>
      <c r="D5" s="13" t="s">
        <v>3</v>
      </c>
      <c r="E5" s="13" t="s">
        <v>89</v>
      </c>
      <c r="F5" s="13" t="s">
        <v>4</v>
      </c>
      <c r="G5" s="21"/>
      <c r="H5" s="18" t="s">
        <v>13</v>
      </c>
    </row>
    <row r="6" spans="1:8" x14ac:dyDescent="0.25">
      <c r="A6" s="17" t="s">
        <v>8</v>
      </c>
      <c r="B6" s="10" t="str">
        <f>INDEX(Orders[Product Name], MATCH(B5, Orders[Order ID], 0))</f>
        <v>Swerve Scooter</v>
      </c>
      <c r="C6" s="21"/>
      <c r="D6" s="14" t="s">
        <v>14</v>
      </c>
      <c r="E6" s="15">
        <f>DCOUNTA(Orders[[#Headers],[#Data]], Orders[[#Headers],[Category]],D5:D6)</f>
        <v>23</v>
      </c>
      <c r="F6" s="11">
        <f>DSUM(Orders[[#Headers],[#Data]],Orders[[#Headers],[Price]],D5:D6)</f>
        <v>2607</v>
      </c>
      <c r="G6" s="21"/>
      <c r="H6" s="18" t="s">
        <v>14</v>
      </c>
    </row>
    <row r="7" spans="1:8" x14ac:dyDescent="0.25">
      <c r="A7" s="17" t="s">
        <v>94</v>
      </c>
      <c r="B7" s="25">
        <f>VLOOKUP(B5, Orders[[Order ID]:[Total Billed]], 6, FALSE)</f>
        <v>98.25</v>
      </c>
      <c r="C7" s="21"/>
      <c r="D7" s="21"/>
      <c r="E7" s="21"/>
      <c r="F7" s="21"/>
      <c r="G7" s="21"/>
      <c r="H7" s="18" t="s">
        <v>12</v>
      </c>
    </row>
    <row r="8" spans="1:8" x14ac:dyDescent="0.25">
      <c r="A8" s="20"/>
      <c r="B8" s="21"/>
      <c r="C8" s="21"/>
      <c r="D8" s="21"/>
      <c r="E8" s="21"/>
      <c r="F8" s="21"/>
      <c r="G8" s="21"/>
      <c r="H8" s="18" t="s">
        <v>16</v>
      </c>
    </row>
    <row r="9" spans="1:8" ht="15.75" thickBot="1" x14ac:dyDescent="0.3">
      <c r="A9" s="23"/>
      <c r="B9" s="24"/>
      <c r="C9" s="24"/>
      <c r="D9" s="24"/>
      <c r="E9" s="24"/>
      <c r="F9" s="24"/>
      <c r="G9" s="24"/>
      <c r="H9" s="19" t="s">
        <v>15</v>
      </c>
    </row>
    <row r="11" spans="1:8" x14ac:dyDescent="0.25">
      <c r="A11" s="6" t="s">
        <v>9</v>
      </c>
      <c r="B11" s="6" t="s">
        <v>7</v>
      </c>
      <c r="C11" s="6" t="s">
        <v>3</v>
      </c>
      <c r="D11" s="6" t="s">
        <v>8</v>
      </c>
      <c r="E11" s="6" t="s">
        <v>10</v>
      </c>
      <c r="F11" s="6" t="s">
        <v>11</v>
      </c>
      <c r="G11" s="6" t="s">
        <v>95</v>
      </c>
    </row>
    <row r="12" spans="1:8" hidden="1" x14ac:dyDescent="0.25">
      <c r="A12" s="12">
        <v>45385</v>
      </c>
      <c r="B12" s="6" t="s">
        <v>50</v>
      </c>
      <c r="C12" t="s">
        <v>16</v>
      </c>
      <c r="D12" t="s">
        <v>88</v>
      </c>
      <c r="E12" s="7">
        <v>69</v>
      </c>
      <c r="F12" s="9">
        <v>8</v>
      </c>
      <c r="G12" s="8">
        <f>Orders[[#This Row],[Price]]+Orders[[#This Row],[Shipping]]</f>
        <v>77</v>
      </c>
    </row>
    <row r="13" spans="1:8" x14ac:dyDescent="0.25">
      <c r="A13" s="12">
        <v>45385</v>
      </c>
      <c r="B13" s="6" t="s">
        <v>65</v>
      </c>
      <c r="C13" t="s">
        <v>14</v>
      </c>
      <c r="D13" t="s">
        <v>86</v>
      </c>
      <c r="E13" s="7">
        <v>99</v>
      </c>
      <c r="F13" s="9">
        <v>9.5</v>
      </c>
      <c r="G13" s="8">
        <f>Orders[[#This Row],[Price]]+Orders[[#This Row],[Shipping]]</f>
        <v>108.5</v>
      </c>
    </row>
    <row r="14" spans="1:8" hidden="1" x14ac:dyDescent="0.25">
      <c r="A14" s="12">
        <v>45386</v>
      </c>
      <c r="B14" s="6" t="s">
        <v>25</v>
      </c>
      <c r="C14" t="s">
        <v>13</v>
      </c>
      <c r="D14" t="s">
        <v>81</v>
      </c>
      <c r="E14" s="7">
        <v>89</v>
      </c>
      <c r="F14" s="9">
        <v>9.25</v>
      </c>
      <c r="G14" s="8">
        <f>Orders[[#This Row],[Price]]+Orders[[#This Row],[Shipping]]</f>
        <v>98.25</v>
      </c>
    </row>
    <row r="15" spans="1:8" hidden="1" x14ac:dyDescent="0.25">
      <c r="A15" s="12">
        <v>45387</v>
      </c>
      <c r="B15" s="6" t="s">
        <v>38</v>
      </c>
      <c r="C15" t="s">
        <v>16</v>
      </c>
      <c r="D15" t="s">
        <v>88</v>
      </c>
      <c r="E15" s="7">
        <v>69</v>
      </c>
      <c r="F15" s="9">
        <v>8</v>
      </c>
      <c r="G15" s="8">
        <f>Orders[[#This Row],[Price]]+Orders[[#This Row],[Shipping]]</f>
        <v>77</v>
      </c>
    </row>
    <row r="16" spans="1:8" hidden="1" x14ac:dyDescent="0.25">
      <c r="A16" s="12">
        <v>45387</v>
      </c>
      <c r="B16" s="6" t="s">
        <v>62</v>
      </c>
      <c r="C16" t="s">
        <v>12</v>
      </c>
      <c r="D16" t="s">
        <v>85</v>
      </c>
      <c r="E16" s="7">
        <v>59</v>
      </c>
      <c r="F16" s="9">
        <v>7.5</v>
      </c>
      <c r="G16" s="8">
        <f>Orders[[#This Row],[Price]]+Orders[[#This Row],[Shipping]]</f>
        <v>66.5</v>
      </c>
    </row>
    <row r="17" spans="1:7" x14ac:dyDescent="0.25">
      <c r="A17" s="12">
        <v>45387</v>
      </c>
      <c r="B17" s="6" t="s">
        <v>55</v>
      </c>
      <c r="C17" t="s">
        <v>14</v>
      </c>
      <c r="D17" t="s">
        <v>87</v>
      </c>
      <c r="E17" s="7">
        <v>129</v>
      </c>
      <c r="F17" s="9">
        <v>12</v>
      </c>
      <c r="G17" s="8">
        <f>Orders[[#This Row],[Price]]+Orders[[#This Row],[Shipping]]</f>
        <v>141</v>
      </c>
    </row>
    <row r="18" spans="1:7" hidden="1" x14ac:dyDescent="0.25">
      <c r="A18" s="12">
        <v>45387</v>
      </c>
      <c r="B18" s="6" t="s">
        <v>59</v>
      </c>
      <c r="C18" t="s">
        <v>15</v>
      </c>
      <c r="D18" t="s">
        <v>83</v>
      </c>
      <c r="E18" s="7">
        <v>129</v>
      </c>
      <c r="F18" s="9">
        <v>12.25</v>
      </c>
      <c r="G18" s="8">
        <f>Orders[[#This Row],[Price]]+Orders[[#This Row],[Shipping]]</f>
        <v>141.25</v>
      </c>
    </row>
    <row r="19" spans="1:7" hidden="1" x14ac:dyDescent="0.25">
      <c r="A19" s="12">
        <v>45387</v>
      </c>
      <c r="B19" s="6" t="s">
        <v>69</v>
      </c>
      <c r="C19" t="s">
        <v>13</v>
      </c>
      <c r="D19" t="s">
        <v>80</v>
      </c>
      <c r="E19" s="7">
        <v>79</v>
      </c>
      <c r="F19" s="9">
        <v>8.49</v>
      </c>
      <c r="G19" s="8">
        <f>Orders[[#This Row],[Price]]+Orders[[#This Row],[Shipping]]</f>
        <v>87.49</v>
      </c>
    </row>
    <row r="20" spans="1:7" x14ac:dyDescent="0.25">
      <c r="A20" s="12">
        <v>45389</v>
      </c>
      <c r="B20" s="6" t="s">
        <v>23</v>
      </c>
      <c r="C20" t="s">
        <v>14</v>
      </c>
      <c r="D20" t="s">
        <v>86</v>
      </c>
      <c r="E20" s="7">
        <v>99</v>
      </c>
      <c r="F20" s="9">
        <v>9.5</v>
      </c>
      <c r="G20" s="8">
        <f>Orders[[#This Row],[Price]]+Orders[[#This Row],[Shipping]]</f>
        <v>108.5</v>
      </c>
    </row>
    <row r="21" spans="1:7" hidden="1" x14ac:dyDescent="0.25">
      <c r="A21" s="12">
        <v>45389</v>
      </c>
      <c r="B21" s="6" t="s">
        <v>31</v>
      </c>
      <c r="C21" t="s">
        <v>13</v>
      </c>
      <c r="D21" t="s">
        <v>80</v>
      </c>
      <c r="E21" s="7">
        <v>79</v>
      </c>
      <c r="F21" s="9">
        <v>8.5</v>
      </c>
      <c r="G21" s="8">
        <f>Orders[[#This Row],[Price]]+Orders[[#This Row],[Shipping]]</f>
        <v>87.5</v>
      </c>
    </row>
    <row r="22" spans="1:7" hidden="1" x14ac:dyDescent="0.25">
      <c r="A22" s="12">
        <v>45392</v>
      </c>
      <c r="B22" s="6" t="s">
        <v>43</v>
      </c>
      <c r="C22" t="s">
        <v>15</v>
      </c>
      <c r="D22" t="s">
        <v>83</v>
      </c>
      <c r="E22" s="7">
        <v>129</v>
      </c>
      <c r="F22" s="9">
        <v>12.25</v>
      </c>
      <c r="G22" s="8">
        <f>Orders[[#This Row],[Price]]+Orders[[#This Row],[Shipping]]</f>
        <v>141.25</v>
      </c>
    </row>
    <row r="23" spans="1:7" x14ac:dyDescent="0.25">
      <c r="A23" s="12">
        <v>45394</v>
      </c>
      <c r="B23" s="6" t="s">
        <v>79</v>
      </c>
      <c r="C23" t="s">
        <v>14</v>
      </c>
      <c r="D23" t="s">
        <v>87</v>
      </c>
      <c r="E23" s="7">
        <v>129</v>
      </c>
      <c r="F23" s="9">
        <v>12</v>
      </c>
      <c r="G23" s="8">
        <f>Orders[[#This Row],[Price]]+Orders[[#This Row],[Shipping]]</f>
        <v>141</v>
      </c>
    </row>
    <row r="24" spans="1:7" x14ac:dyDescent="0.25">
      <c r="A24" s="12">
        <v>45395</v>
      </c>
      <c r="B24" s="6" t="s">
        <v>42</v>
      </c>
      <c r="C24" t="s">
        <v>14</v>
      </c>
      <c r="D24" t="s">
        <v>86</v>
      </c>
      <c r="E24" s="7">
        <v>99</v>
      </c>
      <c r="F24" s="9">
        <v>9.5</v>
      </c>
      <c r="G24" s="8">
        <f>Orders[[#This Row],[Price]]+Orders[[#This Row],[Shipping]]</f>
        <v>108.5</v>
      </c>
    </row>
    <row r="25" spans="1:7" x14ac:dyDescent="0.25">
      <c r="A25" s="12">
        <v>45395</v>
      </c>
      <c r="B25" s="6" t="s">
        <v>27</v>
      </c>
      <c r="C25" t="s">
        <v>14</v>
      </c>
      <c r="D25" t="s">
        <v>86</v>
      </c>
      <c r="E25" s="7">
        <v>99</v>
      </c>
      <c r="F25" s="9">
        <v>9.5</v>
      </c>
      <c r="G25" s="8">
        <f>Orders[[#This Row],[Price]]+Orders[[#This Row],[Shipping]]</f>
        <v>108.5</v>
      </c>
    </row>
    <row r="26" spans="1:7" x14ac:dyDescent="0.25">
      <c r="A26" s="12">
        <v>45395</v>
      </c>
      <c r="B26" s="6" t="s">
        <v>71</v>
      </c>
      <c r="C26" t="s">
        <v>14</v>
      </c>
      <c r="D26" t="s">
        <v>86</v>
      </c>
      <c r="E26" s="7">
        <v>99</v>
      </c>
      <c r="F26" s="9">
        <v>9.5</v>
      </c>
      <c r="G26" s="8">
        <f>Orders[[#This Row],[Price]]+Orders[[#This Row],[Shipping]]</f>
        <v>108.5</v>
      </c>
    </row>
    <row r="27" spans="1:7" hidden="1" x14ac:dyDescent="0.25">
      <c r="A27" s="12">
        <v>45395</v>
      </c>
      <c r="B27" s="6" t="s">
        <v>33</v>
      </c>
      <c r="C27" t="s">
        <v>15</v>
      </c>
      <c r="D27" t="s">
        <v>82</v>
      </c>
      <c r="E27" s="7">
        <v>119</v>
      </c>
      <c r="F27" s="9">
        <v>11.5</v>
      </c>
      <c r="G27" s="8">
        <f>Orders[[#This Row],[Price]]+Orders[[#This Row],[Shipping]]</f>
        <v>130.5</v>
      </c>
    </row>
    <row r="28" spans="1:7" x14ac:dyDescent="0.25">
      <c r="A28" s="12">
        <v>45396</v>
      </c>
      <c r="B28" s="6" t="s">
        <v>47</v>
      </c>
      <c r="C28" t="s">
        <v>14</v>
      </c>
      <c r="D28" t="s">
        <v>86</v>
      </c>
      <c r="E28" s="7">
        <v>99</v>
      </c>
      <c r="F28" s="9">
        <v>9.5</v>
      </c>
      <c r="G28" s="8">
        <f>Orders[[#This Row],[Price]]+Orders[[#This Row],[Shipping]]</f>
        <v>108.5</v>
      </c>
    </row>
    <row r="29" spans="1:7" hidden="1" x14ac:dyDescent="0.25">
      <c r="A29" s="12">
        <v>45396</v>
      </c>
      <c r="B29" s="6" t="s">
        <v>66</v>
      </c>
      <c r="C29" t="s">
        <v>15</v>
      </c>
      <c r="D29" t="s">
        <v>82</v>
      </c>
      <c r="E29" s="7">
        <v>119</v>
      </c>
      <c r="F29" s="9">
        <v>11.5</v>
      </c>
      <c r="G29" s="8">
        <f>Orders[[#This Row],[Price]]+Orders[[#This Row],[Shipping]]</f>
        <v>130.5</v>
      </c>
    </row>
    <row r="30" spans="1:7" hidden="1" x14ac:dyDescent="0.25">
      <c r="A30" s="12">
        <v>45396</v>
      </c>
      <c r="B30" s="6" t="s">
        <v>68</v>
      </c>
      <c r="C30" t="s">
        <v>12</v>
      </c>
      <c r="D30" t="s">
        <v>85</v>
      </c>
      <c r="E30" s="7">
        <v>59</v>
      </c>
      <c r="F30" s="9">
        <v>7.5</v>
      </c>
      <c r="G30" s="8">
        <f>Orders[[#This Row],[Price]]+Orders[[#This Row],[Shipping]]</f>
        <v>66.5</v>
      </c>
    </row>
    <row r="31" spans="1:7" x14ac:dyDescent="0.25">
      <c r="A31" s="12">
        <v>45396</v>
      </c>
      <c r="B31" s="6" t="s">
        <v>18</v>
      </c>
      <c r="C31" t="s">
        <v>14</v>
      </c>
      <c r="D31" t="s">
        <v>87</v>
      </c>
      <c r="E31" s="7">
        <v>129</v>
      </c>
      <c r="F31" s="9">
        <v>12</v>
      </c>
      <c r="G31" s="8">
        <f>Orders[[#This Row],[Price]]+Orders[[#This Row],[Shipping]]</f>
        <v>141</v>
      </c>
    </row>
    <row r="32" spans="1:7" hidden="1" x14ac:dyDescent="0.25">
      <c r="A32" s="12">
        <v>45396</v>
      </c>
      <c r="B32" s="6" t="s">
        <v>46</v>
      </c>
      <c r="C32" t="s">
        <v>13</v>
      </c>
      <c r="D32" t="s">
        <v>80</v>
      </c>
      <c r="E32" s="7">
        <v>79</v>
      </c>
      <c r="F32" s="9">
        <v>8.49</v>
      </c>
      <c r="G32" s="8">
        <f>Orders[[#This Row],[Price]]+Orders[[#This Row],[Shipping]]</f>
        <v>87.49</v>
      </c>
    </row>
    <row r="33" spans="1:7" x14ac:dyDescent="0.25">
      <c r="A33" s="12">
        <v>45397</v>
      </c>
      <c r="B33" s="6" t="s">
        <v>53</v>
      </c>
      <c r="C33" t="s">
        <v>14</v>
      </c>
      <c r="D33" t="s">
        <v>87</v>
      </c>
      <c r="E33" s="7">
        <v>129</v>
      </c>
      <c r="F33" s="9">
        <v>12</v>
      </c>
      <c r="G33" s="8">
        <f>Orders[[#This Row],[Price]]+Orders[[#This Row],[Shipping]]</f>
        <v>141</v>
      </c>
    </row>
    <row r="34" spans="1:7" x14ac:dyDescent="0.25">
      <c r="A34" s="12">
        <v>45399</v>
      </c>
      <c r="B34" s="6" t="s">
        <v>37</v>
      </c>
      <c r="C34" t="s">
        <v>14</v>
      </c>
      <c r="D34" t="s">
        <v>86</v>
      </c>
      <c r="E34" s="7">
        <v>99</v>
      </c>
      <c r="F34" s="9">
        <v>9.5</v>
      </c>
      <c r="G34" s="8">
        <f>Orders[[#This Row],[Price]]+Orders[[#This Row],[Shipping]]</f>
        <v>108.5</v>
      </c>
    </row>
    <row r="35" spans="1:7" hidden="1" x14ac:dyDescent="0.25">
      <c r="A35" s="12">
        <v>45399</v>
      </c>
      <c r="B35" s="6" t="s">
        <v>51</v>
      </c>
      <c r="C35" t="s">
        <v>12</v>
      </c>
      <c r="D35" t="s">
        <v>84</v>
      </c>
      <c r="E35" s="7">
        <v>54</v>
      </c>
      <c r="F35" s="9">
        <v>7.25</v>
      </c>
      <c r="G35" s="8">
        <f>Orders[[#This Row],[Price]]+Orders[[#This Row],[Shipping]]</f>
        <v>61.25</v>
      </c>
    </row>
    <row r="36" spans="1:7" x14ac:dyDescent="0.25">
      <c r="A36" s="12">
        <v>45400</v>
      </c>
      <c r="B36" s="6" t="s">
        <v>29</v>
      </c>
      <c r="C36" t="s">
        <v>14</v>
      </c>
      <c r="D36" t="s">
        <v>86</v>
      </c>
      <c r="E36" s="7">
        <v>99</v>
      </c>
      <c r="F36" s="9">
        <v>9.5</v>
      </c>
      <c r="G36" s="8">
        <f>Orders[[#This Row],[Price]]+Orders[[#This Row],[Shipping]]</f>
        <v>108.5</v>
      </c>
    </row>
    <row r="37" spans="1:7" hidden="1" x14ac:dyDescent="0.25">
      <c r="A37" s="12">
        <v>45400</v>
      </c>
      <c r="B37" s="6" t="s">
        <v>32</v>
      </c>
      <c r="C37" t="s">
        <v>13</v>
      </c>
      <c r="D37" t="s">
        <v>81</v>
      </c>
      <c r="E37" s="7">
        <v>89</v>
      </c>
      <c r="F37" s="9">
        <v>9.25</v>
      </c>
      <c r="G37" s="8">
        <f>Orders[[#This Row],[Price]]+Orders[[#This Row],[Shipping]]</f>
        <v>98.25</v>
      </c>
    </row>
    <row r="38" spans="1:7" hidden="1" x14ac:dyDescent="0.25">
      <c r="A38" s="12">
        <v>45401</v>
      </c>
      <c r="B38" s="6" t="s">
        <v>22</v>
      </c>
      <c r="C38" t="s">
        <v>13</v>
      </c>
      <c r="D38" t="s">
        <v>81</v>
      </c>
      <c r="E38" s="7">
        <v>89</v>
      </c>
      <c r="F38" s="9">
        <v>9.25</v>
      </c>
      <c r="G38" s="8">
        <f>Orders[[#This Row],[Price]]+Orders[[#This Row],[Shipping]]</f>
        <v>98.25</v>
      </c>
    </row>
    <row r="39" spans="1:7" hidden="1" x14ac:dyDescent="0.25">
      <c r="A39" s="12">
        <v>45401</v>
      </c>
      <c r="B39" s="6" t="s">
        <v>67</v>
      </c>
      <c r="C39" t="s">
        <v>13</v>
      </c>
      <c r="D39" t="s">
        <v>81</v>
      </c>
      <c r="E39" s="7">
        <v>89</v>
      </c>
      <c r="F39" s="9">
        <v>9.25</v>
      </c>
      <c r="G39" s="8">
        <f>Orders[[#This Row],[Price]]+Orders[[#This Row],[Shipping]]</f>
        <v>98.25</v>
      </c>
    </row>
    <row r="40" spans="1:7" hidden="1" x14ac:dyDescent="0.25">
      <c r="A40" s="12">
        <v>45401</v>
      </c>
      <c r="B40" s="6" t="s">
        <v>24</v>
      </c>
      <c r="C40" t="s">
        <v>15</v>
      </c>
      <c r="D40" t="s">
        <v>83</v>
      </c>
      <c r="E40" s="7">
        <v>129</v>
      </c>
      <c r="F40" s="9">
        <v>12.25</v>
      </c>
      <c r="G40" s="8">
        <f>Orders[[#This Row],[Price]]+Orders[[#This Row],[Shipping]]</f>
        <v>141.25</v>
      </c>
    </row>
    <row r="41" spans="1:7" x14ac:dyDescent="0.25">
      <c r="A41" s="12">
        <v>45402</v>
      </c>
      <c r="B41" s="6" t="s">
        <v>72</v>
      </c>
      <c r="C41" t="s">
        <v>14</v>
      </c>
      <c r="D41" t="s">
        <v>86</v>
      </c>
      <c r="E41" s="7">
        <v>99</v>
      </c>
      <c r="F41" s="9">
        <v>9.5</v>
      </c>
      <c r="G41" s="8">
        <f>Orders[[#This Row],[Price]]+Orders[[#This Row],[Shipping]]</f>
        <v>108.5</v>
      </c>
    </row>
    <row r="42" spans="1:7" hidden="1" x14ac:dyDescent="0.25">
      <c r="A42" s="12">
        <v>45402</v>
      </c>
      <c r="B42" s="6" t="s">
        <v>36</v>
      </c>
      <c r="C42" t="s">
        <v>15</v>
      </c>
      <c r="D42" t="s">
        <v>82</v>
      </c>
      <c r="E42" s="7">
        <v>119</v>
      </c>
      <c r="F42" s="9">
        <v>11.5</v>
      </c>
      <c r="G42" s="8">
        <f>Orders[[#This Row],[Price]]+Orders[[#This Row],[Shipping]]</f>
        <v>130.5</v>
      </c>
    </row>
    <row r="43" spans="1:7" hidden="1" x14ac:dyDescent="0.25">
      <c r="A43" s="12">
        <v>45402</v>
      </c>
      <c r="B43" s="6" t="s">
        <v>34</v>
      </c>
      <c r="C43" t="s">
        <v>12</v>
      </c>
      <c r="D43" t="s">
        <v>84</v>
      </c>
      <c r="E43" s="7">
        <v>54</v>
      </c>
      <c r="F43" s="9">
        <v>7.25</v>
      </c>
      <c r="G43" s="8">
        <f>Orders[[#This Row],[Price]]+Orders[[#This Row],[Shipping]]</f>
        <v>61.25</v>
      </c>
    </row>
    <row r="44" spans="1:7" hidden="1" x14ac:dyDescent="0.25">
      <c r="A44" s="12">
        <v>45402</v>
      </c>
      <c r="B44" s="6" t="s">
        <v>54</v>
      </c>
      <c r="C44" t="s">
        <v>12</v>
      </c>
      <c r="D44" t="s">
        <v>84</v>
      </c>
      <c r="E44" s="7">
        <v>54</v>
      </c>
      <c r="F44" s="9">
        <v>7.25</v>
      </c>
      <c r="G44" s="8">
        <f>Orders[[#This Row],[Price]]+Orders[[#This Row],[Shipping]]</f>
        <v>61.25</v>
      </c>
    </row>
    <row r="45" spans="1:7" hidden="1" x14ac:dyDescent="0.25">
      <c r="A45" s="12">
        <v>45402</v>
      </c>
      <c r="B45" s="6" t="s">
        <v>61</v>
      </c>
      <c r="C45" t="s">
        <v>13</v>
      </c>
      <c r="D45" t="s">
        <v>81</v>
      </c>
      <c r="E45" s="7">
        <v>89</v>
      </c>
      <c r="F45" s="9">
        <v>9.25</v>
      </c>
      <c r="G45" s="8">
        <f>Orders[[#This Row],[Price]]+Orders[[#This Row],[Shipping]]</f>
        <v>98.25</v>
      </c>
    </row>
    <row r="46" spans="1:7" hidden="1" x14ac:dyDescent="0.25">
      <c r="A46" s="12">
        <v>45402</v>
      </c>
      <c r="B46" s="6" t="s">
        <v>63</v>
      </c>
      <c r="C46" t="s">
        <v>13</v>
      </c>
      <c r="D46" t="s">
        <v>80</v>
      </c>
      <c r="E46" s="7">
        <v>79</v>
      </c>
      <c r="F46" s="9">
        <v>8.49</v>
      </c>
      <c r="G46" s="8">
        <f>Orders[[#This Row],[Price]]+Orders[[#This Row],[Shipping]]</f>
        <v>87.49</v>
      </c>
    </row>
    <row r="47" spans="1:7" hidden="1" x14ac:dyDescent="0.25">
      <c r="A47" s="12">
        <v>45406</v>
      </c>
      <c r="B47" s="6" t="s">
        <v>40</v>
      </c>
      <c r="C47" t="s">
        <v>16</v>
      </c>
      <c r="D47" t="s">
        <v>88</v>
      </c>
      <c r="E47" s="7">
        <v>69</v>
      </c>
      <c r="F47" s="9">
        <v>8</v>
      </c>
      <c r="G47" s="8">
        <f>Orders[[#This Row],[Price]]+Orders[[#This Row],[Shipping]]</f>
        <v>77</v>
      </c>
    </row>
    <row r="48" spans="1:7" hidden="1" x14ac:dyDescent="0.25">
      <c r="A48" s="12">
        <v>45406</v>
      </c>
      <c r="B48" s="6" t="s">
        <v>26</v>
      </c>
      <c r="C48" t="s">
        <v>16</v>
      </c>
      <c r="D48" t="s">
        <v>88</v>
      </c>
      <c r="E48" s="7">
        <v>69</v>
      </c>
      <c r="F48" s="9">
        <v>8</v>
      </c>
      <c r="G48" s="8">
        <f>Orders[[#This Row],[Price]]+Orders[[#This Row],[Shipping]]</f>
        <v>77</v>
      </c>
    </row>
    <row r="49" spans="1:7" hidden="1" x14ac:dyDescent="0.25">
      <c r="A49" s="12">
        <v>45406</v>
      </c>
      <c r="B49" s="6" t="s">
        <v>70</v>
      </c>
      <c r="C49" t="s">
        <v>16</v>
      </c>
      <c r="D49" t="s">
        <v>88</v>
      </c>
      <c r="E49" s="7">
        <v>69</v>
      </c>
      <c r="F49" s="9">
        <v>8</v>
      </c>
      <c r="G49" s="8">
        <f>Orders[[#This Row],[Price]]+Orders[[#This Row],[Shipping]]</f>
        <v>77</v>
      </c>
    </row>
    <row r="50" spans="1:7" x14ac:dyDescent="0.25">
      <c r="A50" s="12">
        <v>45406</v>
      </c>
      <c r="B50" s="6" t="s">
        <v>60</v>
      </c>
      <c r="C50" t="s">
        <v>14</v>
      </c>
      <c r="D50" t="s">
        <v>86</v>
      </c>
      <c r="E50" s="7">
        <v>99</v>
      </c>
      <c r="F50" s="9">
        <v>9.5</v>
      </c>
      <c r="G50" s="8">
        <f>Orders[[#This Row],[Price]]+Orders[[#This Row],[Shipping]]</f>
        <v>108.5</v>
      </c>
    </row>
    <row r="51" spans="1:7" x14ac:dyDescent="0.25">
      <c r="A51" s="12">
        <v>45406</v>
      </c>
      <c r="B51" s="6" t="s">
        <v>78</v>
      </c>
      <c r="C51" t="s">
        <v>14</v>
      </c>
      <c r="D51" t="s">
        <v>86</v>
      </c>
      <c r="E51" s="7">
        <v>99</v>
      </c>
      <c r="F51" s="9">
        <v>9.5</v>
      </c>
      <c r="G51" s="8">
        <f>Orders[[#This Row],[Price]]+Orders[[#This Row],[Shipping]]</f>
        <v>108.5</v>
      </c>
    </row>
    <row r="52" spans="1:7" x14ac:dyDescent="0.25">
      <c r="A52" s="12">
        <v>45406</v>
      </c>
      <c r="B52" s="6" t="s">
        <v>41</v>
      </c>
      <c r="C52" t="s">
        <v>14</v>
      </c>
      <c r="D52" t="s">
        <v>87</v>
      </c>
      <c r="E52" s="7">
        <v>129</v>
      </c>
      <c r="F52" s="9">
        <v>12</v>
      </c>
      <c r="G52" s="8">
        <f>Orders[[#This Row],[Price]]+Orders[[#This Row],[Shipping]]</f>
        <v>141</v>
      </c>
    </row>
    <row r="53" spans="1:7" x14ac:dyDescent="0.25">
      <c r="A53" s="12">
        <v>45406</v>
      </c>
      <c r="B53" s="6" t="s">
        <v>44</v>
      </c>
      <c r="C53" t="s">
        <v>14</v>
      </c>
      <c r="D53" t="s">
        <v>87</v>
      </c>
      <c r="E53" s="7">
        <v>129</v>
      </c>
      <c r="F53" s="9">
        <v>12</v>
      </c>
      <c r="G53" s="8">
        <f>Orders[[#This Row],[Price]]+Orders[[#This Row],[Shipping]]</f>
        <v>141</v>
      </c>
    </row>
    <row r="54" spans="1:7" x14ac:dyDescent="0.25">
      <c r="A54" s="12">
        <v>45406</v>
      </c>
      <c r="B54" s="6" t="s">
        <v>19</v>
      </c>
      <c r="C54" t="s">
        <v>14</v>
      </c>
      <c r="D54" t="s">
        <v>87</v>
      </c>
      <c r="E54" s="7">
        <v>129</v>
      </c>
      <c r="F54" s="9">
        <v>12</v>
      </c>
      <c r="G54" s="8">
        <f>Orders[[#This Row],[Price]]+Orders[[#This Row],[Shipping]]</f>
        <v>141</v>
      </c>
    </row>
    <row r="55" spans="1:7" x14ac:dyDescent="0.25">
      <c r="A55" s="12">
        <v>45406</v>
      </c>
      <c r="B55" s="6" t="s">
        <v>58</v>
      </c>
      <c r="C55" t="s">
        <v>14</v>
      </c>
      <c r="D55" t="s">
        <v>87</v>
      </c>
      <c r="E55" s="7">
        <v>129</v>
      </c>
      <c r="F55" s="9">
        <v>12</v>
      </c>
      <c r="G55" s="8">
        <f>Orders[[#This Row],[Price]]+Orders[[#This Row],[Shipping]]</f>
        <v>141</v>
      </c>
    </row>
    <row r="56" spans="1:7" x14ac:dyDescent="0.25">
      <c r="A56" s="12">
        <v>45406</v>
      </c>
      <c r="B56" s="6" t="s">
        <v>77</v>
      </c>
      <c r="C56" t="s">
        <v>14</v>
      </c>
      <c r="D56" t="s">
        <v>87</v>
      </c>
      <c r="E56" s="7">
        <v>129</v>
      </c>
      <c r="F56" s="9">
        <v>12</v>
      </c>
      <c r="G56" s="8">
        <f>Orders[[#This Row],[Price]]+Orders[[#This Row],[Shipping]]</f>
        <v>141</v>
      </c>
    </row>
    <row r="57" spans="1:7" hidden="1" x14ac:dyDescent="0.25">
      <c r="A57" s="12">
        <v>45406</v>
      </c>
      <c r="B57" s="6" t="s">
        <v>75</v>
      </c>
      <c r="C57" t="s">
        <v>12</v>
      </c>
      <c r="D57" t="s">
        <v>84</v>
      </c>
      <c r="E57" s="7">
        <v>54</v>
      </c>
      <c r="F57" s="9">
        <v>7.25</v>
      </c>
      <c r="G57" s="8">
        <f>Orders[[#This Row],[Price]]+Orders[[#This Row],[Shipping]]</f>
        <v>61.25</v>
      </c>
    </row>
    <row r="58" spans="1:7" hidden="1" x14ac:dyDescent="0.25">
      <c r="A58" s="12">
        <v>45406</v>
      </c>
      <c r="B58" s="6" t="s">
        <v>52</v>
      </c>
      <c r="C58" t="s">
        <v>13</v>
      </c>
      <c r="D58" t="s">
        <v>81</v>
      </c>
      <c r="E58" s="7">
        <v>89</v>
      </c>
      <c r="F58" s="9">
        <v>9.25</v>
      </c>
      <c r="G58" s="8">
        <f>Orders[[#This Row],[Price]]+Orders[[#This Row],[Shipping]]</f>
        <v>98.25</v>
      </c>
    </row>
    <row r="59" spans="1:7" hidden="1" x14ac:dyDescent="0.25">
      <c r="A59" s="12">
        <v>45406</v>
      </c>
      <c r="B59" s="6" t="s">
        <v>57</v>
      </c>
      <c r="C59" t="s">
        <v>13</v>
      </c>
      <c r="D59" t="s">
        <v>81</v>
      </c>
      <c r="E59" s="7">
        <v>89</v>
      </c>
      <c r="F59" s="9">
        <v>9.25</v>
      </c>
      <c r="G59" s="8">
        <f>Orders[[#This Row],[Price]]+Orders[[#This Row],[Shipping]]</f>
        <v>98.25</v>
      </c>
    </row>
    <row r="60" spans="1:7" hidden="1" x14ac:dyDescent="0.25">
      <c r="A60" s="12">
        <v>45406</v>
      </c>
      <c r="B60" s="6" t="s">
        <v>56</v>
      </c>
      <c r="C60" t="s">
        <v>15</v>
      </c>
      <c r="D60" t="s">
        <v>83</v>
      </c>
      <c r="E60" s="7">
        <v>129</v>
      </c>
      <c r="F60" s="9">
        <v>12.25</v>
      </c>
      <c r="G60" s="8">
        <f>Orders[[#This Row],[Price]]+Orders[[#This Row],[Shipping]]</f>
        <v>141.25</v>
      </c>
    </row>
    <row r="61" spans="1:7" hidden="1" x14ac:dyDescent="0.25">
      <c r="A61" s="12">
        <v>45406</v>
      </c>
      <c r="B61" s="6" t="s">
        <v>39</v>
      </c>
      <c r="C61" t="s">
        <v>13</v>
      </c>
      <c r="D61" t="s">
        <v>80</v>
      </c>
      <c r="E61" s="7">
        <v>79</v>
      </c>
      <c r="F61" s="9">
        <v>8.49</v>
      </c>
      <c r="G61" s="8">
        <f>Orders[[#This Row],[Price]]+Orders[[#This Row],[Shipping]]</f>
        <v>87.49</v>
      </c>
    </row>
    <row r="62" spans="1:7" hidden="1" x14ac:dyDescent="0.25">
      <c r="A62" s="12">
        <v>45406</v>
      </c>
      <c r="B62" s="6" t="s">
        <v>28</v>
      </c>
      <c r="C62" t="s">
        <v>13</v>
      </c>
      <c r="D62" t="s">
        <v>80</v>
      </c>
      <c r="E62" s="7">
        <v>79</v>
      </c>
      <c r="F62" s="9">
        <v>8.49</v>
      </c>
      <c r="G62" s="8">
        <f>Orders[[#This Row],[Price]]+Orders[[#This Row],[Shipping]]</f>
        <v>87.49</v>
      </c>
    </row>
    <row r="63" spans="1:7" hidden="1" x14ac:dyDescent="0.25">
      <c r="A63" s="12">
        <v>45407</v>
      </c>
      <c r="B63" s="6" t="s">
        <v>21</v>
      </c>
      <c r="C63" t="s">
        <v>12</v>
      </c>
      <c r="D63" t="s">
        <v>85</v>
      </c>
      <c r="E63" s="7">
        <v>59</v>
      </c>
      <c r="F63" s="9">
        <v>7.5</v>
      </c>
      <c r="G63" s="8">
        <f>Orders[[#This Row],[Price]]+Orders[[#This Row],[Shipping]]</f>
        <v>66.5</v>
      </c>
    </row>
    <row r="64" spans="1:7" hidden="1" x14ac:dyDescent="0.25">
      <c r="A64" s="12">
        <v>45407</v>
      </c>
      <c r="B64" s="6" t="s">
        <v>20</v>
      </c>
      <c r="C64" t="s">
        <v>15</v>
      </c>
      <c r="D64" t="s">
        <v>83</v>
      </c>
      <c r="E64" s="7">
        <v>129</v>
      </c>
      <c r="F64" s="9">
        <v>12.25</v>
      </c>
      <c r="G64" s="8">
        <f>Orders[[#This Row],[Price]]+Orders[[#This Row],[Shipping]]</f>
        <v>141.25</v>
      </c>
    </row>
    <row r="65" spans="1:7" hidden="1" x14ac:dyDescent="0.25">
      <c r="A65" s="12">
        <v>45407</v>
      </c>
      <c r="B65" s="6" t="s">
        <v>76</v>
      </c>
      <c r="C65" t="s">
        <v>13</v>
      </c>
      <c r="D65" t="s">
        <v>80</v>
      </c>
      <c r="E65" s="7">
        <v>79</v>
      </c>
      <c r="F65" s="9">
        <v>8.49</v>
      </c>
      <c r="G65" s="8">
        <f>Orders[[#This Row],[Price]]+Orders[[#This Row],[Shipping]]</f>
        <v>87.49</v>
      </c>
    </row>
    <row r="66" spans="1:7" hidden="1" x14ac:dyDescent="0.25">
      <c r="A66" s="12">
        <v>45408</v>
      </c>
      <c r="B66" s="6" t="s">
        <v>35</v>
      </c>
      <c r="C66" t="s">
        <v>12</v>
      </c>
      <c r="D66" t="s">
        <v>84</v>
      </c>
      <c r="E66" s="7">
        <v>54</v>
      </c>
      <c r="F66" s="9">
        <v>7.25</v>
      </c>
      <c r="G66" s="8">
        <f>Orders[[#This Row],[Price]]+Orders[[#This Row],[Shipping]]</f>
        <v>61.25</v>
      </c>
    </row>
    <row r="67" spans="1:7" hidden="1" x14ac:dyDescent="0.25">
      <c r="A67" s="12">
        <v>45408</v>
      </c>
      <c r="B67" s="6" t="s">
        <v>49</v>
      </c>
      <c r="C67" t="s">
        <v>13</v>
      </c>
      <c r="D67" t="s">
        <v>81</v>
      </c>
      <c r="E67" s="7">
        <v>89</v>
      </c>
      <c r="F67" s="9">
        <v>9.25</v>
      </c>
      <c r="G67" s="8">
        <f>Orders[[#This Row],[Price]]+Orders[[#This Row],[Shipping]]</f>
        <v>98.25</v>
      </c>
    </row>
    <row r="68" spans="1:7" hidden="1" x14ac:dyDescent="0.25">
      <c r="A68" s="12">
        <v>45409</v>
      </c>
      <c r="B68" s="6" t="s">
        <v>45</v>
      </c>
      <c r="C68" t="s">
        <v>12</v>
      </c>
      <c r="D68" t="s">
        <v>85</v>
      </c>
      <c r="E68" s="7">
        <v>59</v>
      </c>
      <c r="F68" s="9">
        <v>7.5</v>
      </c>
      <c r="G68" s="8">
        <f>Orders[[#This Row],[Price]]+Orders[[#This Row],[Shipping]]</f>
        <v>66.5</v>
      </c>
    </row>
    <row r="69" spans="1:7" x14ac:dyDescent="0.25">
      <c r="A69" s="12">
        <v>45409</v>
      </c>
      <c r="B69" s="6" t="s">
        <v>30</v>
      </c>
      <c r="C69" t="s">
        <v>14</v>
      </c>
      <c r="D69" t="s">
        <v>87</v>
      </c>
      <c r="E69" s="7">
        <v>129</v>
      </c>
      <c r="F69" s="9">
        <v>12</v>
      </c>
      <c r="G69" s="8">
        <f>Orders[[#This Row],[Price]]+Orders[[#This Row],[Shipping]]</f>
        <v>141</v>
      </c>
    </row>
    <row r="70" spans="1:7" hidden="1" x14ac:dyDescent="0.25">
      <c r="A70" s="12">
        <v>45409</v>
      </c>
      <c r="B70" s="6" t="s">
        <v>73</v>
      </c>
      <c r="C70" t="s">
        <v>15</v>
      </c>
      <c r="D70" t="s">
        <v>83</v>
      </c>
      <c r="E70" s="7">
        <v>129</v>
      </c>
      <c r="F70" s="9">
        <v>12.25</v>
      </c>
      <c r="G70" s="8">
        <f>Orders[[#This Row],[Price]]+Orders[[#This Row],[Shipping]]</f>
        <v>141.25</v>
      </c>
    </row>
    <row r="71" spans="1:7" x14ac:dyDescent="0.25">
      <c r="A71" s="12">
        <v>45410</v>
      </c>
      <c r="B71" s="6" t="s">
        <v>64</v>
      </c>
      <c r="C71" t="s">
        <v>14</v>
      </c>
      <c r="D71" t="s">
        <v>86</v>
      </c>
      <c r="E71" s="7">
        <v>99</v>
      </c>
      <c r="F71" s="9">
        <v>9.5</v>
      </c>
      <c r="G71" s="8">
        <f>Orders[[#This Row],[Price]]+Orders[[#This Row],[Shipping]]</f>
        <v>108.5</v>
      </c>
    </row>
    <row r="72" spans="1:7" x14ac:dyDescent="0.25">
      <c r="A72" s="12">
        <v>45410</v>
      </c>
      <c r="B72" s="6" t="s">
        <v>74</v>
      </c>
      <c r="C72" t="s">
        <v>14</v>
      </c>
      <c r="D72" t="s">
        <v>87</v>
      </c>
      <c r="E72" s="7">
        <v>129</v>
      </c>
      <c r="F72" s="9">
        <v>12</v>
      </c>
      <c r="G72" s="8">
        <f>Orders[[#This Row],[Price]]+Orders[[#This Row],[Shipping]]</f>
        <v>141</v>
      </c>
    </row>
    <row r="73" spans="1:7" hidden="1" x14ac:dyDescent="0.25">
      <c r="A73" s="12">
        <v>45410</v>
      </c>
      <c r="B73" s="6" t="s">
        <v>48</v>
      </c>
      <c r="C73" t="s">
        <v>15</v>
      </c>
      <c r="D73" t="s">
        <v>83</v>
      </c>
      <c r="E73" s="7">
        <v>129</v>
      </c>
      <c r="F73" s="9">
        <v>12.25</v>
      </c>
      <c r="G73" s="8">
        <f>Orders[[#This Row],[Price]]+Orders[[#This Row],[Shipping]]</f>
        <v>141.25</v>
      </c>
    </row>
    <row r="74" spans="1:7" hidden="1" x14ac:dyDescent="0.25">
      <c r="A74" s="12">
        <v>45412</v>
      </c>
      <c r="B74" s="6" t="s">
        <v>96</v>
      </c>
      <c r="C74" t="s">
        <v>13</v>
      </c>
      <c r="D74" t="s">
        <v>80</v>
      </c>
      <c r="E74" s="7">
        <v>79</v>
      </c>
      <c r="F74" s="9">
        <v>8.49</v>
      </c>
      <c r="G74" s="8">
        <f>Orders[[#This Row],[Price]]+Orders[[#This Row],[Shipping]]</f>
        <v>87.49</v>
      </c>
    </row>
    <row r="75" spans="1:7" x14ac:dyDescent="0.25">
      <c r="A75" t="s">
        <v>97</v>
      </c>
      <c r="B75" s="6">
        <f>SUBTOTAL(103,Orders[Order ID])</f>
        <v>23</v>
      </c>
      <c r="E75" s="32">
        <f>SUBTOTAL(101,Orders[Price])</f>
        <v>113.34782608695652</v>
      </c>
      <c r="G75" s="8">
        <f>SUBTOTAL(109,Orders[Total Billed])</f>
        <v>2853</v>
      </c>
    </row>
    <row r="76" spans="1:7" x14ac:dyDescent="0.25">
      <c r="E76" s="32"/>
    </row>
  </sheetData>
  <mergeCells count="4">
    <mergeCell ref="A4:B4"/>
    <mergeCell ref="D4:F4"/>
    <mergeCell ref="A1:H1"/>
    <mergeCell ref="A2:H2"/>
  </mergeCells>
  <dataValidations count="1">
    <dataValidation type="list" errorStyle="information" allowBlank="1" showInputMessage="1" showErrorMessage="1" errorTitle="Scooter Category" error="Please select a category from the list." promptTitle="Scooter Category" prompt="Click the arrow to select a category." sqref="C11:C74" xr:uid="{833321D4-407F-488C-9E65-F60C7E59927B}">
      <formula1>$H$5:$H$9</formula1>
    </dataValidation>
  </dataValidations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{7b4af23a-9770-4894-8c00-e97caa43677f}</UserID>
  <AssignmentID>{7b4af23a-9770-4894-8c00-e97caa43677f}</AssignmentID>
</GradingEngineProps>
</file>

<file path=customXml/itemProps1.xml><?xml version="1.0" encoding="utf-8"?>
<ds:datastoreItem xmlns:ds="http://schemas.openxmlformats.org/officeDocument/2006/customXml" ds:itemID="{4D613DB8-11B0-43B2-92A7-6A09A7264BAA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April 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Tree, Keller A</cp:lastModifiedBy>
  <dcterms:created xsi:type="dcterms:W3CDTF">2019-03-29T17:45:45Z</dcterms:created>
  <dcterms:modified xsi:type="dcterms:W3CDTF">2023-11-06T03:09:12Z</dcterms:modified>
</cp:coreProperties>
</file>