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mary" sheetId="1" r:id="rId4"/>
    <sheet state="visible" name="brokencrypto" sheetId="2" r:id="rId5"/>
    <sheet state="visible" name="brokenhash" sheetId="3" r:id="rId6"/>
    <sheet state="visible" name="ecbcrypto" sheetId="4" r:id="rId7"/>
    <sheet state="visible" name="http" sheetId="5" r:id="rId8"/>
    <sheet state="visible" name="insecureasymmcrypto" sheetId="6" r:id="rId9"/>
    <sheet state="visible" name="predictableseeds" sheetId="7" r:id="rId10"/>
    <sheet state="visible" name="predictablecryptographickey" sheetId="8" r:id="rId11"/>
    <sheet state="visible" name="predictablekeystorepassword" sheetId="9" r:id="rId12"/>
    <sheet state="visible" name="predictablepbepassword" sheetId="10" r:id="rId13"/>
    <sheet state="visible" name="staticinitializationvector" sheetId="11" r:id="rId14"/>
    <sheet state="visible" name="staticsalts" sheetId="12" r:id="rId15"/>
  </sheets>
  <definedNames/>
  <calcPr/>
</workbook>
</file>

<file path=xl/sharedStrings.xml><?xml version="1.0" encoding="utf-8"?>
<sst xmlns="http://schemas.openxmlformats.org/spreadsheetml/2006/main" count="325" uniqueCount="205">
  <si>
    <t>Total TPs</t>
  </si>
  <si>
    <t>Total FPs</t>
  </si>
  <si>
    <t>Total Expected TPs</t>
  </si>
  <si>
    <t>Precision</t>
  </si>
  <si>
    <t>Recall</t>
  </si>
  <si>
    <t>Total compliance violations marked as TNs</t>
  </si>
  <si>
    <t>Adjusted precision</t>
  </si>
  <si>
    <t>Adjusted recall</t>
  </si>
  <si>
    <t>True negatives</t>
  </si>
  <si>
    <t>% TN</t>
  </si>
  <si>
    <t>Adjusted TN</t>
  </si>
  <si>
    <t>Adjusted %TN</t>
  </si>
  <si>
    <t>File</t>
  </si>
  <si>
    <t>TPs</t>
  </si>
  <si>
    <t>FPs</t>
  </si>
  <si>
    <t>Expected TPs</t>
  </si>
  <si>
    <t>Notes</t>
  </si>
  <si>
    <t>BrokenCryptoABICase1.java</t>
  </si>
  <si>
    <t>BrokenCryptoABICase10.java</t>
  </si>
  <si>
    <t>BrokenCryptoABICase11.java</t>
  </si>
  <si>
    <t>BrokenCryptoABICase12.java</t>
  </si>
  <si>
    <t>BrokenCryptoABICase13.java</t>
  </si>
  <si>
    <t>BrokenCryptoABICase14.java</t>
  </si>
  <si>
    <t>BrokenCryptoABICase15.java</t>
  </si>
  <si>
    <t>BrokenCryptoABICase2.java</t>
  </si>
  <si>
    <t>BrokenCryptoABICase3.java</t>
  </si>
  <si>
    <t>BrokenCryptoABICase4.java</t>
  </si>
  <si>
    <t>BrokenCryptoABICase5.java</t>
  </si>
  <si>
    <t>BrokenCryptoABICase6.java</t>
  </si>
  <si>
    <t>BrokenCryptoABICase7.java</t>
  </si>
  <si>
    <t>BrokenCryptoABICase8.java</t>
  </si>
  <si>
    <t>BrokenCryptoABICase9.java</t>
  </si>
  <si>
    <t>BrokenCryptoABMC1.java</t>
  </si>
  <si>
    <t>BrokenCryptoABMC2.java</t>
  </si>
  <si>
    <t>BrokenCryptoABMC3.java</t>
  </si>
  <si>
    <t>BrokenCryptoABMC4.java</t>
  </si>
  <si>
    <t>BrokenCryptoABMC5.java</t>
  </si>
  <si>
    <t>BrokenCryptoABMCCase1.java</t>
  </si>
  <si>
    <t>BrokenCryptoABMCCase2.java</t>
  </si>
  <si>
    <t>BrokenCryptoABMCCase3.java</t>
  </si>
  <si>
    <t>BrokenCryptoABMCCase4.java</t>
  </si>
  <si>
    <t>BrokenCryptoABMCCase5.java</t>
  </si>
  <si>
    <t>BrokenCryptoABPSCase1.java</t>
  </si>
  <si>
    <t>They call this a false positive, but it's still a compliance violation FOR SURE</t>
  </si>
  <si>
    <t>BrokenCryptoABPSCase2.java</t>
  </si>
  <si>
    <t>BrokenCryptoABPSCase3.java</t>
  </si>
  <si>
    <t>BrokenCryptoABPSCase4.java</t>
  </si>
  <si>
    <t>BrokenCryptoABPSCase5.java</t>
  </si>
  <si>
    <t>BrokenCryptoABSCase1.java</t>
  </si>
  <si>
    <t>BrokenCryptoABSCase2.java</t>
  </si>
  <si>
    <t>BrokenCryptoABSCase3.java</t>
  </si>
  <si>
    <t>BrokenCryptoABSCase4.java</t>
  </si>
  <si>
    <t>BrokenCryptoABSCase5.java</t>
  </si>
  <si>
    <t>BrokenCryptoBBCase1.java</t>
  </si>
  <si>
    <t>BrokenCryptoBBCase2.java</t>
  </si>
  <si>
    <t>BrokenCryptoBBCase3.java</t>
  </si>
  <si>
    <t>BrokenCryptoBBCase4.java</t>
  </si>
  <si>
    <t>BrokenCryptoBBCase5.java</t>
  </si>
  <si>
    <t>BrokenCryptoCorrected.java</t>
  </si>
  <si>
    <t>mislabeled</t>
  </si>
  <si>
    <t>TNs</t>
  </si>
  <si>
    <t>Total</t>
  </si>
  <si>
    <t>BrokenHashABICase1.java</t>
  </si>
  <si>
    <t>BrokenHashABICase10.java</t>
  </si>
  <si>
    <t>BrokenHashABICase11.java</t>
  </si>
  <si>
    <t>BrokenHashABICase12.java</t>
  </si>
  <si>
    <t>BrokenHashABICase2.java</t>
  </si>
  <si>
    <t>BrokenHashABICase3.java</t>
  </si>
  <si>
    <t>BrokenHashABICase4.java</t>
  </si>
  <si>
    <t>BrokenHashABICase5.java</t>
  </si>
  <si>
    <t>BrokenHashABICase6.java</t>
  </si>
  <si>
    <t>BrokenHashABICase7.java</t>
  </si>
  <si>
    <t>BrokenHashABICase8.java</t>
  </si>
  <si>
    <t>BrokenHashABICase9.java</t>
  </si>
  <si>
    <t>BrokenHashABMC1.java</t>
  </si>
  <si>
    <t>BrokenHashABMC2.java</t>
  </si>
  <si>
    <t>BrokenHashABMC3.java</t>
  </si>
  <si>
    <t>BrokenHashABMC4.java</t>
  </si>
  <si>
    <t>BrokenHashABMCCase1.java</t>
  </si>
  <si>
    <t>BrokenHashABMCCase2.java</t>
  </si>
  <si>
    <t>BrokenHashABMCCase3.java</t>
  </si>
  <si>
    <t>BrokenHashABMCCase4.java</t>
  </si>
  <si>
    <t>BrokenHashABPSCase1.java</t>
  </si>
  <si>
    <t>They call this a false positive, but it would be compliance violation</t>
  </si>
  <si>
    <t>BrokenHashABPSCase2.java</t>
  </si>
  <si>
    <t>BrokenHashABPSCase3.java</t>
  </si>
  <si>
    <t>BrokenHashABPSCase4.java</t>
  </si>
  <si>
    <t>BrokenHashABSCase1.java</t>
  </si>
  <si>
    <t>BrokenHashABSCase2.java</t>
  </si>
  <si>
    <t>BrokenHashABSCase3.java</t>
  </si>
  <si>
    <t>BrokenHashABSCase4.java</t>
  </si>
  <si>
    <t>BrokenHashBBCase1.java</t>
  </si>
  <si>
    <t>BrokenHashBBCase2.java</t>
  </si>
  <si>
    <t>BrokenHashBBCase3.java</t>
  </si>
  <si>
    <t>BrokenHashBBCase4.java</t>
  </si>
  <si>
    <t>BrokenHashCorrected.java</t>
  </si>
  <si>
    <t>EcbInSymmCryptoABICase1.java</t>
  </si>
  <si>
    <t>EcbInSymmCryptoABICase2.java</t>
  </si>
  <si>
    <t>EcbInSymmCryptoABICase3.java</t>
  </si>
  <si>
    <t>EcbInSymmCryptoABMC1.java</t>
  </si>
  <si>
    <t>EcbInSymmCryptoABMCCase1.java</t>
  </si>
  <si>
    <t>EcbInSymmCryptoABPSCase1.java</t>
  </si>
  <si>
    <t>EcbInSymmCryptoABSCase1.java</t>
  </si>
  <si>
    <t>EcbInSymmCryptoBBCase1.java</t>
  </si>
  <si>
    <t>EcbInSymmCryptoCorrected.java</t>
  </si>
  <si>
    <t>HttpProtocolABICase1.java</t>
  </si>
  <si>
    <t>HttpProtocolABICase2.java</t>
  </si>
  <si>
    <t>HttpProtocolABICase3.java</t>
  </si>
  <si>
    <t>HttpProtocolABMC1.java</t>
  </si>
  <si>
    <t>HttpProtocolABMCCase1.java</t>
  </si>
  <si>
    <t>HttpProtocolABPSCase1.java</t>
  </si>
  <si>
    <t>HttpProtocolABSCase1.java</t>
  </si>
  <si>
    <t>HttpProtocolBBCase1.java</t>
  </si>
  <si>
    <t>HttpProtocolCase1Corrected.java</t>
  </si>
  <si>
    <t>HttpProtocolCase2Corrected.java</t>
  </si>
  <si>
    <t>InsecureAsymmetricCipherABICase1.java</t>
  </si>
  <si>
    <t>We reject plain RSA regardless of key length - without padding specified it violates our rules. I'm not sure whether to count these as false positives or not.</t>
  </si>
  <si>
    <t>InsecureAsymmetricCipherABICase2.java</t>
  </si>
  <si>
    <t>InsecureAsymmetricCipherABICase3.java</t>
  </si>
  <si>
    <t>InsecureAsymmetricCipherABMC1.java</t>
  </si>
  <si>
    <t>InsecureAsymmetricCipherABMCCase1.java</t>
  </si>
  <si>
    <t>InsecureAsymmetricCipherABPSCase1.java</t>
  </si>
  <si>
    <t>InsecureAsymmetricCipherBBCase1.java</t>
  </si>
  <si>
    <t>PredictableSeedsABHCase2.java</t>
  </si>
  <si>
    <t>PredictableSeedsABHCase4.java</t>
  </si>
  <si>
    <t>PredictableSeedsABICase1.java</t>
  </si>
  <si>
    <t>PredictableSeedsABICase2.java</t>
  </si>
  <si>
    <t>PredictableSeedsABICase3.java</t>
  </si>
  <si>
    <t>PredictableSeedsABICase4.java</t>
  </si>
  <si>
    <t>PredictableSeedsABICase5.java</t>
  </si>
  <si>
    <t>PredictableSeedsABICase6.java</t>
  </si>
  <si>
    <t>PredictableSeedsABMC1.java</t>
  </si>
  <si>
    <t>PredictableSeedsABMC2.java</t>
  </si>
  <si>
    <t>PredictableSeedsABMCCase1.java</t>
  </si>
  <si>
    <t>Helper for ABMC1</t>
  </si>
  <si>
    <t>PredictableSeedsABMCCase2.java</t>
  </si>
  <si>
    <t>Helper for ABMC2</t>
  </si>
  <si>
    <t>PredictableSeedsABPSCase1.java</t>
  </si>
  <si>
    <t>these would still be compliance violations</t>
  </si>
  <si>
    <t>PredictableSeedsABPSCase2.java</t>
  </si>
  <si>
    <t>PredictableSeedsABSCase1.java</t>
  </si>
  <si>
    <t>PredictableSeedsABSCase2.java</t>
  </si>
  <si>
    <t>PredictableSeedsBBCase1.java</t>
  </si>
  <si>
    <t>PredictableSeedsBBCase2.java</t>
  </si>
  <si>
    <t>PredictableSeedsCorrected.java</t>
  </si>
  <si>
    <t>PredictableCryptographicKeyABHCase1.java</t>
  </si>
  <si>
    <t>I think this is the same problem as PredictableKeyStorePasswordABHCase1.java</t>
  </si>
  <si>
    <t>PredictableCryptographicKeyABHCase2.java</t>
  </si>
  <si>
    <t>PredictableCryptographicKeyABICase1.java</t>
  </si>
  <si>
    <t>PredictableCryptographicKeyABICase2.java</t>
  </si>
  <si>
    <t>PredictableCryptographicKeyABICase3.java</t>
  </si>
  <si>
    <t>PredictableCryptographicKeyABMC1.java</t>
  </si>
  <si>
    <t>PredictableCryptographicKeyABMCCase1.java</t>
  </si>
  <si>
    <t>PredictableCryptographicKeyABPSCase1.java</t>
  </si>
  <si>
    <t>compliance violation</t>
  </si>
  <si>
    <t>PredictableCryptographicKeyABSCase1.java</t>
  </si>
  <si>
    <t>PredictableCryptographicKeyBBCase1.java</t>
  </si>
  <si>
    <t>PredictableCryptographicKeyCorrected.java</t>
  </si>
  <si>
    <t>PredictableKeyStorePasswordABHCase1.java</t>
  </si>
  <si>
    <t>PredictableKeyStorePasswordABHCase2.java</t>
  </si>
  <si>
    <t>PredictableKeyStorePasswordABICase1.java</t>
  </si>
  <si>
    <t>PredictableKeyStorePasswordABICase2.java</t>
  </si>
  <si>
    <t>PredictableKeyStorePasswordABICase3.java</t>
  </si>
  <si>
    <t>PredictableKeyStorePasswordABMC1.java</t>
  </si>
  <si>
    <t>PredictableKeyStorePasswordABMCCase1.java</t>
  </si>
  <si>
    <t>PredictableKeyStorePasswordABPSCase1.java</t>
  </si>
  <si>
    <t>there is a compliance violation here</t>
  </si>
  <si>
    <t>PredictableKeyStorePasswordABSCase1.java</t>
  </si>
  <si>
    <t>PredictableKeyStorePasswordBBCase1.java</t>
  </si>
  <si>
    <t>PredictableKeyStorePasswordCorrected.java</t>
  </si>
  <si>
    <t>PredictablePBEPasswordABHCase1.java</t>
  </si>
  <si>
    <t>PredictablePBEPasswordABHCase2.java</t>
  </si>
  <si>
    <t>PredictablePBEPasswordABICase1.java</t>
  </si>
  <si>
    <t>PredictablePBEPasswordABICase2.java</t>
  </si>
  <si>
    <t>PredictablePBEPasswordABICase3.java</t>
  </si>
  <si>
    <t>PredictablePBEPasswordABMC1.java</t>
  </si>
  <si>
    <t>PredictablePBEPasswordABMCCase1.java</t>
  </si>
  <si>
    <t>PredictablePBEPasswordABPSCase1.java</t>
  </si>
  <si>
    <t>this is also a compliance violation - there is a hcc, it just isn't used</t>
  </si>
  <si>
    <t>PredictablePBEPasswordABSCase1.java</t>
  </si>
  <si>
    <t>PredictablePBEPasswordBBCase1.java</t>
  </si>
  <si>
    <t>PredictablePBEPasswordBBCase2.java</t>
  </si>
  <si>
    <t>PredictablePBEPasswordCorrected.java</t>
  </si>
  <si>
    <t>StaticInitializationVectorABHCase1.java</t>
  </si>
  <si>
    <t>StaticInitializationVectorABHCase2.java</t>
  </si>
  <si>
    <t>StaticInitializationVectorABICase1.java</t>
  </si>
  <si>
    <t>StaticInitializationVectorABICase2.java</t>
  </si>
  <si>
    <t>StaticInitializationVectorABICase3.java</t>
  </si>
  <si>
    <t>StaticInitializationVectorABMC1.java</t>
  </si>
  <si>
    <t>StaticInitializationVectorABMCCase1.java</t>
  </si>
  <si>
    <t>StaticInitializationVectorABPSCase1.java</t>
  </si>
  <si>
    <t>this is a real compliance violation, but we'd also never verify I think, even if the wrong code was removed</t>
  </si>
  <si>
    <t>StaticInitializationVectorABSCase1.java</t>
  </si>
  <si>
    <t>StaticInitializationVectorBBCase1.java</t>
  </si>
  <si>
    <t>StaticInitializationVectorCorrected.java</t>
  </si>
  <si>
    <t>StaticSaltsABHCase1.java</t>
  </si>
  <si>
    <t>StaticSaltsABICase1.java</t>
  </si>
  <si>
    <t>StaticSaltsABICase2.java</t>
  </si>
  <si>
    <t>StaticSaltsABICase3.java</t>
  </si>
  <si>
    <t>StaticSaltsABMC1.java</t>
  </si>
  <si>
    <t>StaticSaltsABMCCase1.java</t>
  </si>
  <si>
    <t>StaticSaltsABPSCase1.java</t>
  </si>
  <si>
    <t>StaticSaltsABSCase1.java</t>
  </si>
  <si>
    <t>StaticSaltsBBCase1.java</t>
  </si>
  <si>
    <t>StaticSaltsCorrected.java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</si>
</sst>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vertical="bottom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19.0"/>
    <col customWidth="1" min="4" max="4" width="19.86"/>
    <col customWidth="1" min="6" max="6" width="38.86"/>
    <col customWidth="1" min="7" max="7" width="19.5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2">
        <f>SUM(brokencrypto!B45,brokenhash!B45,ecbcrypto!B45,http!B45,insecureasymmcrypto!B45,predictableseeds!B22,predictablecryptographickey!B45,predictablekeystorepassword!B45,predictablepbepassword!B45,staticinitializationvector!B45,staticsalts!B45)</f>
        <v>114</v>
      </c>
      <c r="B2" s="2">
        <f>SUM(brokencrypto!C45,brokenhash!C45,ecbcrypto!C45,http!C45,insecureasymmcrypto!C45,predictableseeds!C22,predictablecryptographickey!C45,predictablekeystorepassword!C45,predictablepbepassword!C45,staticinitializationvector!C45,staticsalts!C45)</f>
        <v>19</v>
      </c>
      <c r="C2" s="2">
        <f>SUM(brokencrypto!D45,brokenhash!D45,ecbcrypto!D45,http!D45,insecureasymmcrypto!D45,predictableseeds!D22,predictablecryptographickey!D45,predictablekeystorepassword!D45,predictablepbepassword!D45,staticinitializationvector!D45,staticsalts!D45)</f>
        <v>122</v>
      </c>
      <c r="D2" s="2">
        <f>A2/(B2+A2)</f>
        <v>0.8571428571</v>
      </c>
      <c r="E2" s="2">
        <f>A2/C2</f>
        <v>0.9344262295</v>
      </c>
      <c r="F2" s="3">
        <f>SUM(brokencrypto!F45,brokenhash!F45,ecbcrypto!F45,http!F45,insecureasymmcrypto!F45,predictableseeds!F22,predictablecryptographickey!F45,predictablekeystorepassword!F45,predictablepbepassword!F45,staticinitializationvector!F45,staticsalts!F45)</f>
        <v>19</v>
      </c>
      <c r="G2" s="3">
        <f>(A2+F2)/(B2+A2)</f>
        <v>1</v>
      </c>
      <c r="H2" s="3">
        <f>(A2+F2)/(C2+F3)</f>
        <v>0.875</v>
      </c>
    </row>
    <row r="3">
      <c r="F3" s="3">
        <f>SUM(brokencrypto!F46,brokenhash!F46,ecbcrypto!F46,http!F46,insecureasymmcrypto!F46,predictableseeds!F23,predictablecryptographickey!F46,predictablekeystorepassword!F46,predictablepbepassword!F46,staticinitializationvector!F46,staticsalts!F46)</f>
        <v>30</v>
      </c>
      <c r="G3" s="4"/>
      <c r="H3" s="4"/>
    </row>
    <row r="4">
      <c r="A4" s="1" t="s">
        <v>8</v>
      </c>
      <c r="B4" s="1" t="s">
        <v>9</v>
      </c>
    </row>
    <row r="5">
      <c r="A5" s="2">
        <f>SUM(brokencrypto!G45,brokenhash!G45,ecbcrypto!G45,http!G45,insecureasymmcrypto!G45,predictableseeds!G22,predictablecryptographickey!G45,predictablekeystorepassword!G45,predictablepbepassword!G45,staticinitializationvector!G45,staticsalts!G45)</f>
        <v>52</v>
      </c>
      <c r="B5" s="2">
        <f>A5/(A2+B2)*100</f>
        <v>39.09774436</v>
      </c>
    </row>
    <row r="6">
      <c r="A6" s="1" t="s">
        <v>10</v>
      </c>
      <c r="B6" s="1" t="s">
        <v>11</v>
      </c>
    </row>
    <row r="7">
      <c r="A7" s="2">
        <f>A5-F2</f>
        <v>33</v>
      </c>
      <c r="B7" s="2">
        <f>(A7)/(A2+F2)*100</f>
        <v>24.81203008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0.43"/>
    <col customWidth="1" min="5" max="5" width="45.86"/>
  </cols>
  <sheetData>
    <row r="1">
      <c r="A1" s="1" t="s">
        <v>12</v>
      </c>
      <c r="B1" s="1" t="s">
        <v>13</v>
      </c>
      <c r="C1" s="1" t="s">
        <v>14</v>
      </c>
      <c r="D1" s="1" t="s">
        <v>15</v>
      </c>
      <c r="E1" s="1" t="s">
        <v>16</v>
      </c>
    </row>
    <row r="2">
      <c r="A2" s="5" t="s">
        <v>170</v>
      </c>
      <c r="D2" s="1">
        <v>0.0</v>
      </c>
      <c r="E2" s="1" t="s">
        <v>146</v>
      </c>
    </row>
    <row r="3">
      <c r="A3" s="5" t="s">
        <v>171</v>
      </c>
      <c r="B3" s="1">
        <v>1.0</v>
      </c>
      <c r="D3" s="1">
        <v>1.0</v>
      </c>
    </row>
    <row r="4">
      <c r="A4" s="5" t="s">
        <v>172</v>
      </c>
      <c r="B4" s="1">
        <v>1.0</v>
      </c>
      <c r="D4" s="1">
        <v>1.0</v>
      </c>
    </row>
    <row r="5">
      <c r="A5" s="5" t="s">
        <v>173</v>
      </c>
      <c r="D5" s="1">
        <v>1.0</v>
      </c>
    </row>
    <row r="6">
      <c r="A6" s="5" t="s">
        <v>174</v>
      </c>
      <c r="B6" s="1">
        <v>1.0</v>
      </c>
      <c r="D6" s="1">
        <v>1.0</v>
      </c>
    </row>
    <row r="7">
      <c r="A7" s="5" t="s">
        <v>175</v>
      </c>
      <c r="D7" s="1">
        <v>1.0</v>
      </c>
    </row>
    <row r="8">
      <c r="A8" s="5" t="s">
        <v>176</v>
      </c>
      <c r="B8" s="1">
        <v>1.0</v>
      </c>
      <c r="D8" s="1">
        <v>0.0</v>
      </c>
    </row>
    <row r="9">
      <c r="A9" s="5" t="s">
        <v>177</v>
      </c>
      <c r="C9" s="1">
        <v>1.0</v>
      </c>
      <c r="D9" s="1">
        <v>0.0</v>
      </c>
      <c r="E9" s="1" t="s">
        <v>178</v>
      </c>
    </row>
    <row r="10">
      <c r="A10" s="5" t="s">
        <v>179</v>
      </c>
      <c r="B10" s="1">
        <v>1.0</v>
      </c>
      <c r="D10" s="1">
        <v>1.0</v>
      </c>
    </row>
    <row r="11">
      <c r="A11" s="5" t="s">
        <v>180</v>
      </c>
      <c r="B11" s="1">
        <v>1.0</v>
      </c>
      <c r="D11" s="1">
        <v>1.0</v>
      </c>
    </row>
    <row r="12">
      <c r="A12" s="5" t="s">
        <v>181</v>
      </c>
      <c r="B12" s="1">
        <v>1.0</v>
      </c>
      <c r="D12" s="1">
        <v>1.0</v>
      </c>
    </row>
    <row r="13">
      <c r="A13" s="5" t="s">
        <v>182</v>
      </c>
      <c r="D13" s="1">
        <v>0.0</v>
      </c>
    </row>
    <row r="44">
      <c r="F44" s="1" t="s">
        <v>59</v>
      </c>
      <c r="G44" s="1" t="s">
        <v>60</v>
      </c>
    </row>
    <row r="45">
      <c r="A45" s="1" t="s">
        <v>61</v>
      </c>
      <c r="B45" s="2">
        <f t="shared" ref="B45:D45" si="1">SUM(B2:B43)</f>
        <v>7</v>
      </c>
      <c r="C45" s="2">
        <f t="shared" si="1"/>
        <v>1</v>
      </c>
      <c r="D45" s="2">
        <f t="shared" si="1"/>
        <v>8</v>
      </c>
      <c r="F45" s="1">
        <v>1.0</v>
      </c>
      <c r="G45" s="2">
        <f>COUNTIF(D2:D42, "=0")</f>
        <v>4</v>
      </c>
    </row>
    <row r="46">
      <c r="F46" s="1">
        <v>1.0</v>
      </c>
    </row>
    <row r="47">
      <c r="A47" s="1" t="s">
        <v>3</v>
      </c>
      <c r="B47" s="2">
        <f>B45/(B45+C45)</f>
        <v>0.875</v>
      </c>
    </row>
    <row r="48">
      <c r="A48" s="1" t="s">
        <v>4</v>
      </c>
      <c r="B48" s="2">
        <f>B45/D45</f>
        <v>0.875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0.43"/>
    <col customWidth="1" min="5" max="5" width="45.86"/>
  </cols>
  <sheetData>
    <row r="1">
      <c r="A1" s="1" t="s">
        <v>12</v>
      </c>
      <c r="B1" s="1" t="s">
        <v>13</v>
      </c>
      <c r="C1" s="1" t="s">
        <v>14</v>
      </c>
      <c r="D1" s="1" t="s">
        <v>15</v>
      </c>
      <c r="E1" s="1" t="s">
        <v>16</v>
      </c>
    </row>
    <row r="2">
      <c r="A2" s="5" t="s">
        <v>183</v>
      </c>
      <c r="B2" s="1">
        <v>1.0</v>
      </c>
      <c r="D2" s="1">
        <v>1.0</v>
      </c>
    </row>
    <row r="3">
      <c r="A3" s="5" t="s">
        <v>184</v>
      </c>
      <c r="B3" s="1">
        <v>1.0</v>
      </c>
      <c r="D3" s="1">
        <v>1.0</v>
      </c>
    </row>
    <row r="4">
      <c r="A4" s="5" t="s">
        <v>185</v>
      </c>
      <c r="B4" s="1">
        <v>1.0</v>
      </c>
      <c r="D4" s="1">
        <v>1.0</v>
      </c>
    </row>
    <row r="5">
      <c r="A5" s="5" t="s">
        <v>186</v>
      </c>
      <c r="D5" s="1">
        <v>1.0</v>
      </c>
    </row>
    <row r="6">
      <c r="A6" s="5" t="s">
        <v>187</v>
      </c>
      <c r="B6" s="1">
        <v>1.0</v>
      </c>
      <c r="D6" s="1">
        <v>1.0</v>
      </c>
    </row>
    <row r="7">
      <c r="A7" s="5" t="s">
        <v>188</v>
      </c>
      <c r="D7" s="1">
        <v>1.0</v>
      </c>
    </row>
    <row r="8">
      <c r="A8" s="5" t="s">
        <v>189</v>
      </c>
      <c r="B8" s="1">
        <v>1.0</v>
      </c>
      <c r="D8" s="1">
        <v>0.0</v>
      </c>
    </row>
    <row r="9">
      <c r="A9" s="5" t="s">
        <v>190</v>
      </c>
      <c r="C9" s="1">
        <v>1.0</v>
      </c>
      <c r="D9" s="1">
        <v>0.0</v>
      </c>
      <c r="E9" s="1" t="s">
        <v>191</v>
      </c>
    </row>
    <row r="10">
      <c r="A10" s="5" t="s">
        <v>192</v>
      </c>
      <c r="B10" s="1">
        <v>1.0</v>
      </c>
      <c r="D10" s="1">
        <v>1.0</v>
      </c>
    </row>
    <row r="11">
      <c r="A11" s="5" t="s">
        <v>193</v>
      </c>
      <c r="B11" s="1">
        <v>1.0</v>
      </c>
      <c r="D11" s="1">
        <v>1.0</v>
      </c>
    </row>
    <row r="12">
      <c r="A12" s="5" t="s">
        <v>194</v>
      </c>
      <c r="D12" s="1">
        <v>0.0</v>
      </c>
    </row>
    <row r="44">
      <c r="F44" s="1" t="s">
        <v>59</v>
      </c>
      <c r="G44" s="1" t="s">
        <v>60</v>
      </c>
    </row>
    <row r="45">
      <c r="A45" s="1" t="s">
        <v>61</v>
      </c>
      <c r="B45" s="2">
        <f t="shared" ref="B45:D45" si="1">SUM(B2:B43)</f>
        <v>7</v>
      </c>
      <c r="C45" s="2">
        <f t="shared" si="1"/>
        <v>1</v>
      </c>
      <c r="D45" s="2">
        <f t="shared" si="1"/>
        <v>8</v>
      </c>
      <c r="F45" s="1">
        <v>1.0</v>
      </c>
      <c r="G45" s="2">
        <f>COUNTIF(D2:D42, "=0")</f>
        <v>3</v>
      </c>
    </row>
    <row r="46">
      <c r="F46" s="1">
        <v>1.0</v>
      </c>
    </row>
    <row r="47">
      <c r="A47" s="1" t="s">
        <v>3</v>
      </c>
      <c r="B47" s="2">
        <f>B45/(B45+C45)</f>
        <v>0.875</v>
      </c>
    </row>
    <row r="48">
      <c r="A48" s="1" t="s">
        <v>4</v>
      </c>
      <c r="B48" s="2">
        <f>B45/D45</f>
        <v>0.875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0.43"/>
    <col customWidth="1" min="5" max="5" width="45.86"/>
  </cols>
  <sheetData>
    <row r="1">
      <c r="A1" s="1" t="s">
        <v>12</v>
      </c>
      <c r="B1" s="1" t="s">
        <v>13</v>
      </c>
      <c r="C1" s="1" t="s">
        <v>14</v>
      </c>
      <c r="D1" s="1" t="s">
        <v>15</v>
      </c>
      <c r="E1" s="1" t="s">
        <v>16</v>
      </c>
    </row>
    <row r="2">
      <c r="A2" s="5" t="s">
        <v>195</v>
      </c>
      <c r="B2" s="1">
        <v>1.0</v>
      </c>
      <c r="D2" s="1">
        <v>1.0</v>
      </c>
    </row>
    <row r="3">
      <c r="A3" s="5" t="s">
        <v>196</v>
      </c>
      <c r="B3" s="1">
        <v>1.0</v>
      </c>
      <c r="D3" s="1">
        <v>1.0</v>
      </c>
    </row>
    <row r="4">
      <c r="A4" s="5" t="s">
        <v>197</v>
      </c>
      <c r="D4" s="1">
        <v>1.0</v>
      </c>
    </row>
    <row r="5">
      <c r="A5" s="5" t="s">
        <v>198</v>
      </c>
      <c r="B5" s="1">
        <v>1.0</v>
      </c>
      <c r="D5" s="1">
        <v>1.0</v>
      </c>
    </row>
    <row r="6">
      <c r="A6" s="5" t="s">
        <v>199</v>
      </c>
      <c r="D6" s="1">
        <v>1.0</v>
      </c>
    </row>
    <row r="7">
      <c r="A7" s="5" t="s">
        <v>200</v>
      </c>
      <c r="B7" s="1">
        <v>1.0</v>
      </c>
      <c r="D7" s="1">
        <v>0.0</v>
      </c>
    </row>
    <row r="8">
      <c r="A8" s="5" t="s">
        <v>201</v>
      </c>
      <c r="C8" s="1">
        <v>1.0</v>
      </c>
      <c r="D8" s="1">
        <v>0.0</v>
      </c>
      <c r="E8" s="1" t="s">
        <v>154</v>
      </c>
    </row>
    <row r="9">
      <c r="A9" s="5" t="s">
        <v>202</v>
      </c>
      <c r="B9" s="1">
        <v>1.0</v>
      </c>
      <c r="D9" s="1">
        <v>1.0</v>
      </c>
    </row>
    <row r="10">
      <c r="A10" s="5" t="s">
        <v>203</v>
      </c>
      <c r="B10" s="1">
        <v>1.0</v>
      </c>
      <c r="D10" s="1">
        <v>1.0</v>
      </c>
    </row>
    <row r="11">
      <c r="A11" s="5" t="s">
        <v>204</v>
      </c>
      <c r="D11" s="1">
        <v>0.0</v>
      </c>
    </row>
    <row r="44">
      <c r="F44" s="1" t="s">
        <v>59</v>
      </c>
      <c r="G44" s="1" t="s">
        <v>60</v>
      </c>
    </row>
    <row r="45">
      <c r="A45" s="1" t="s">
        <v>61</v>
      </c>
      <c r="B45" s="2">
        <f t="shared" ref="B45:D45" si="1">SUM(B2:B43)</f>
        <v>6</v>
      </c>
      <c r="C45" s="2">
        <f t="shared" si="1"/>
        <v>1</v>
      </c>
      <c r="D45" s="2">
        <f t="shared" si="1"/>
        <v>7</v>
      </c>
      <c r="F45" s="1">
        <v>1.0</v>
      </c>
      <c r="G45" s="2">
        <f>COUNTIF(D2:D42, "=0")</f>
        <v>3</v>
      </c>
    </row>
    <row r="46">
      <c r="F46" s="1">
        <v>1.0</v>
      </c>
    </row>
    <row r="47">
      <c r="A47" s="1" t="s">
        <v>3</v>
      </c>
      <c r="B47" s="2">
        <f>B45/(B45+C45)</f>
        <v>0.8571428571</v>
      </c>
    </row>
    <row r="48">
      <c r="A48" s="1" t="s">
        <v>4</v>
      </c>
      <c r="B48" s="2">
        <f>B45/D45</f>
        <v>0.8571428571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3.0"/>
    <col customWidth="1" min="5" max="5" width="45.86"/>
  </cols>
  <sheetData>
    <row r="1">
      <c r="A1" s="1" t="s">
        <v>12</v>
      </c>
      <c r="B1" s="1" t="s">
        <v>13</v>
      </c>
      <c r="C1" s="1" t="s">
        <v>14</v>
      </c>
      <c r="D1" s="1" t="s">
        <v>15</v>
      </c>
      <c r="E1" s="1" t="s">
        <v>16</v>
      </c>
    </row>
    <row r="2">
      <c r="A2" s="5" t="s">
        <v>17</v>
      </c>
      <c r="B2" s="1">
        <v>1.0</v>
      </c>
      <c r="D2" s="1">
        <v>1.0</v>
      </c>
    </row>
    <row r="3">
      <c r="A3" s="5" t="s">
        <v>18</v>
      </c>
      <c r="B3" s="1">
        <v>1.0</v>
      </c>
      <c r="D3" s="1">
        <v>1.0</v>
      </c>
    </row>
    <row r="4">
      <c r="A4" s="5" t="s">
        <v>19</v>
      </c>
      <c r="B4" s="1">
        <v>1.0</v>
      </c>
      <c r="D4" s="1">
        <v>1.0</v>
      </c>
    </row>
    <row r="5">
      <c r="A5" s="5" t="s">
        <v>20</v>
      </c>
      <c r="B5" s="1">
        <v>1.0</v>
      </c>
      <c r="D5" s="1">
        <v>1.0</v>
      </c>
    </row>
    <row r="6">
      <c r="A6" s="5" t="s">
        <v>21</v>
      </c>
      <c r="B6" s="1">
        <v>1.0</v>
      </c>
      <c r="D6" s="1">
        <v>1.0</v>
      </c>
    </row>
    <row r="7">
      <c r="A7" s="5" t="s">
        <v>22</v>
      </c>
      <c r="B7" s="1">
        <v>1.0</v>
      </c>
      <c r="D7" s="1">
        <v>1.0</v>
      </c>
    </row>
    <row r="8">
      <c r="A8" s="5" t="s">
        <v>23</v>
      </c>
      <c r="B8" s="1">
        <v>1.0</v>
      </c>
      <c r="D8" s="1">
        <v>1.0</v>
      </c>
    </row>
    <row r="9">
      <c r="A9" s="5" t="s">
        <v>24</v>
      </c>
      <c r="B9" s="1">
        <v>1.0</v>
      </c>
      <c r="D9" s="1">
        <v>1.0</v>
      </c>
    </row>
    <row r="10">
      <c r="A10" s="5" t="s">
        <v>25</v>
      </c>
      <c r="B10" s="1">
        <v>1.0</v>
      </c>
      <c r="D10" s="1">
        <v>1.0</v>
      </c>
    </row>
    <row r="11">
      <c r="A11" s="5" t="s">
        <v>26</v>
      </c>
      <c r="B11" s="1">
        <v>1.0</v>
      </c>
      <c r="D11" s="1">
        <v>1.0</v>
      </c>
    </row>
    <row r="12">
      <c r="A12" s="5" t="s">
        <v>27</v>
      </c>
      <c r="B12" s="1">
        <v>1.0</v>
      </c>
      <c r="D12" s="1">
        <v>1.0</v>
      </c>
    </row>
    <row r="13">
      <c r="A13" s="5" t="s">
        <v>28</v>
      </c>
      <c r="B13" s="1">
        <v>1.0</v>
      </c>
      <c r="D13" s="1">
        <v>1.0</v>
      </c>
    </row>
    <row r="14">
      <c r="A14" s="5" t="s">
        <v>29</v>
      </c>
      <c r="B14" s="1">
        <v>1.0</v>
      </c>
      <c r="D14" s="1">
        <v>1.0</v>
      </c>
    </row>
    <row r="15">
      <c r="A15" s="5" t="s">
        <v>30</v>
      </c>
      <c r="B15" s="1">
        <v>1.0</v>
      </c>
      <c r="D15" s="1">
        <v>1.0</v>
      </c>
    </row>
    <row r="16">
      <c r="A16" s="5" t="s">
        <v>31</v>
      </c>
      <c r="B16" s="1">
        <v>1.0</v>
      </c>
      <c r="D16" s="1">
        <v>1.0</v>
      </c>
    </row>
    <row r="17">
      <c r="A17" s="5" t="s">
        <v>32</v>
      </c>
      <c r="B17" s="1">
        <v>1.0</v>
      </c>
      <c r="D17" s="1">
        <v>1.0</v>
      </c>
    </row>
    <row r="18">
      <c r="A18" s="5" t="s">
        <v>33</v>
      </c>
      <c r="B18" s="1">
        <v>1.0</v>
      </c>
      <c r="D18" s="1">
        <v>1.0</v>
      </c>
    </row>
    <row r="19">
      <c r="A19" s="5" t="s">
        <v>34</v>
      </c>
      <c r="B19" s="1">
        <v>1.0</v>
      </c>
      <c r="D19" s="1">
        <v>1.0</v>
      </c>
    </row>
    <row r="20">
      <c r="A20" s="5" t="s">
        <v>35</v>
      </c>
      <c r="B20" s="1">
        <v>1.0</v>
      </c>
      <c r="D20" s="1">
        <v>1.0</v>
      </c>
    </row>
    <row r="21">
      <c r="A21" s="5" t="s">
        <v>36</v>
      </c>
      <c r="B21" s="1">
        <v>1.0</v>
      </c>
      <c r="D21" s="1">
        <v>1.0</v>
      </c>
    </row>
    <row r="22">
      <c r="A22" s="5" t="s">
        <v>37</v>
      </c>
      <c r="D22" s="1">
        <v>0.0</v>
      </c>
    </row>
    <row r="23">
      <c r="A23" s="5" t="s">
        <v>38</v>
      </c>
      <c r="D23" s="1">
        <v>0.0</v>
      </c>
    </row>
    <row r="24">
      <c r="A24" s="5" t="s">
        <v>39</v>
      </c>
      <c r="D24" s="1">
        <v>0.0</v>
      </c>
    </row>
    <row r="25">
      <c r="A25" s="5" t="s">
        <v>40</v>
      </c>
      <c r="D25" s="1">
        <v>0.0</v>
      </c>
    </row>
    <row r="26">
      <c r="A26" s="5" t="s">
        <v>41</v>
      </c>
      <c r="D26" s="1">
        <v>0.0</v>
      </c>
    </row>
    <row r="27">
      <c r="A27" s="5" t="s">
        <v>42</v>
      </c>
      <c r="C27" s="1">
        <v>1.0</v>
      </c>
      <c r="D27" s="1">
        <v>0.0</v>
      </c>
      <c r="E27" s="1" t="s">
        <v>43</v>
      </c>
    </row>
    <row r="28">
      <c r="A28" s="5" t="s">
        <v>44</v>
      </c>
      <c r="C28" s="1">
        <v>1.0</v>
      </c>
      <c r="D28" s="1">
        <v>0.0</v>
      </c>
      <c r="E28" s="1" t="s">
        <v>43</v>
      </c>
    </row>
    <row r="29">
      <c r="A29" s="5" t="s">
        <v>45</v>
      </c>
      <c r="C29" s="1">
        <v>1.0</v>
      </c>
      <c r="D29" s="1">
        <v>0.0</v>
      </c>
      <c r="E29" s="1" t="s">
        <v>43</v>
      </c>
    </row>
    <row r="30">
      <c r="A30" s="5" t="s">
        <v>46</v>
      </c>
      <c r="C30" s="1">
        <v>1.0</v>
      </c>
      <c r="D30" s="1">
        <v>0.0</v>
      </c>
      <c r="E30" s="1" t="s">
        <v>43</v>
      </c>
    </row>
    <row r="31">
      <c r="A31" s="5" t="s">
        <v>47</v>
      </c>
      <c r="C31" s="1">
        <v>1.0</v>
      </c>
      <c r="D31" s="1">
        <v>0.0</v>
      </c>
      <c r="E31" s="1" t="s">
        <v>43</v>
      </c>
    </row>
    <row r="32">
      <c r="A32" s="5" t="s">
        <v>48</v>
      </c>
      <c r="B32" s="1">
        <v>1.0</v>
      </c>
      <c r="D32" s="1">
        <v>1.0</v>
      </c>
    </row>
    <row r="33">
      <c r="A33" s="5" t="s">
        <v>49</v>
      </c>
      <c r="B33" s="1">
        <v>1.0</v>
      </c>
      <c r="D33" s="1">
        <v>1.0</v>
      </c>
    </row>
    <row r="34">
      <c r="A34" s="5" t="s">
        <v>50</v>
      </c>
      <c r="B34" s="1">
        <v>1.0</v>
      </c>
      <c r="D34" s="1">
        <v>1.0</v>
      </c>
    </row>
    <row r="35">
      <c r="A35" s="5" t="s">
        <v>51</v>
      </c>
      <c r="B35" s="1">
        <v>1.0</v>
      </c>
      <c r="D35" s="1">
        <v>1.0</v>
      </c>
    </row>
    <row r="36">
      <c r="A36" s="5" t="s">
        <v>52</v>
      </c>
      <c r="B36" s="1">
        <v>1.0</v>
      </c>
      <c r="D36" s="1">
        <v>1.0</v>
      </c>
    </row>
    <row r="37">
      <c r="A37" s="5" t="s">
        <v>53</v>
      </c>
      <c r="B37" s="1">
        <v>1.0</v>
      </c>
      <c r="D37" s="1">
        <v>1.0</v>
      </c>
    </row>
    <row r="38">
      <c r="A38" s="5" t="s">
        <v>54</v>
      </c>
      <c r="B38" s="1">
        <v>1.0</v>
      </c>
      <c r="D38" s="1">
        <v>1.0</v>
      </c>
    </row>
    <row r="39">
      <c r="A39" s="5" t="s">
        <v>55</v>
      </c>
      <c r="B39" s="1">
        <v>1.0</v>
      </c>
      <c r="D39" s="1">
        <v>1.0</v>
      </c>
    </row>
    <row r="40">
      <c r="A40" s="5" t="s">
        <v>56</v>
      </c>
      <c r="B40" s="1">
        <v>1.0</v>
      </c>
      <c r="D40" s="1">
        <v>1.0</v>
      </c>
    </row>
    <row r="41">
      <c r="A41" s="5" t="s">
        <v>57</v>
      </c>
      <c r="B41" s="1">
        <v>1.0</v>
      </c>
      <c r="D41" s="1">
        <v>1.0</v>
      </c>
    </row>
    <row r="42">
      <c r="A42" s="5" t="s">
        <v>58</v>
      </c>
      <c r="D42" s="1">
        <v>0.0</v>
      </c>
    </row>
    <row r="44">
      <c r="F44" s="1" t="s">
        <v>59</v>
      </c>
      <c r="G44" s="1" t="s">
        <v>60</v>
      </c>
    </row>
    <row r="45">
      <c r="A45" s="1" t="s">
        <v>61</v>
      </c>
      <c r="B45" s="2">
        <f t="shared" ref="B45:D45" si="1">SUM(B2:B43)</f>
        <v>30</v>
      </c>
      <c r="C45" s="2">
        <f t="shared" si="1"/>
        <v>5</v>
      </c>
      <c r="D45" s="2">
        <f t="shared" si="1"/>
        <v>30</v>
      </c>
      <c r="F45" s="1">
        <v>5.0</v>
      </c>
      <c r="G45" s="2">
        <f>COUNTIF(D2:D42, "=0")</f>
        <v>11</v>
      </c>
    </row>
    <row r="46">
      <c r="F46" s="1">
        <v>5.0</v>
      </c>
    </row>
    <row r="47">
      <c r="A47" s="1" t="s">
        <v>3</v>
      </c>
      <c r="B47" s="2">
        <f>B45/(B45+C45)</f>
        <v>0.8571428571</v>
      </c>
    </row>
    <row r="48">
      <c r="A48" s="1" t="s">
        <v>4</v>
      </c>
      <c r="B48" s="2">
        <f>B45/D45</f>
        <v>1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3.0"/>
    <col customWidth="1" min="5" max="5" width="45.86"/>
  </cols>
  <sheetData>
    <row r="1">
      <c r="A1" s="1" t="s">
        <v>12</v>
      </c>
      <c r="B1" s="1" t="s">
        <v>13</v>
      </c>
      <c r="C1" s="1" t="s">
        <v>14</v>
      </c>
      <c r="D1" s="1" t="s">
        <v>15</v>
      </c>
      <c r="E1" s="1" t="s">
        <v>16</v>
      </c>
    </row>
    <row r="2">
      <c r="A2" s="5" t="s">
        <v>62</v>
      </c>
      <c r="B2" s="1">
        <v>1.0</v>
      </c>
      <c r="D2" s="1">
        <v>1.0</v>
      </c>
    </row>
    <row r="3">
      <c r="A3" s="5" t="s">
        <v>63</v>
      </c>
      <c r="B3" s="1">
        <v>1.0</v>
      </c>
      <c r="D3" s="1">
        <v>1.0</v>
      </c>
    </row>
    <row r="4">
      <c r="A4" s="5" t="s">
        <v>64</v>
      </c>
      <c r="B4" s="1">
        <v>1.0</v>
      </c>
      <c r="D4" s="1">
        <v>1.0</v>
      </c>
    </row>
    <row r="5">
      <c r="A5" s="5" t="s">
        <v>65</v>
      </c>
      <c r="B5" s="1">
        <v>1.0</v>
      </c>
      <c r="D5" s="1">
        <v>1.0</v>
      </c>
    </row>
    <row r="6">
      <c r="A6" s="5" t="s">
        <v>66</v>
      </c>
      <c r="B6" s="1">
        <v>1.0</v>
      </c>
      <c r="D6" s="1">
        <v>1.0</v>
      </c>
    </row>
    <row r="7">
      <c r="A7" s="5" t="s">
        <v>67</v>
      </c>
      <c r="B7" s="1">
        <v>1.0</v>
      </c>
      <c r="D7" s="1">
        <v>1.0</v>
      </c>
    </row>
    <row r="8">
      <c r="A8" s="5" t="s">
        <v>68</v>
      </c>
      <c r="B8" s="1">
        <v>1.0</v>
      </c>
      <c r="D8" s="1">
        <v>1.0</v>
      </c>
    </row>
    <row r="9">
      <c r="A9" s="5" t="s">
        <v>69</v>
      </c>
      <c r="B9" s="1">
        <v>1.0</v>
      </c>
      <c r="D9" s="1">
        <v>1.0</v>
      </c>
    </row>
    <row r="10">
      <c r="A10" s="5" t="s">
        <v>70</v>
      </c>
      <c r="B10" s="1">
        <v>1.0</v>
      </c>
      <c r="D10" s="1">
        <v>1.0</v>
      </c>
    </row>
    <row r="11">
      <c r="A11" s="5" t="s">
        <v>71</v>
      </c>
      <c r="B11" s="1">
        <v>1.0</v>
      </c>
      <c r="D11" s="1">
        <v>1.0</v>
      </c>
    </row>
    <row r="12">
      <c r="A12" s="5" t="s">
        <v>72</v>
      </c>
      <c r="B12" s="1">
        <v>1.0</v>
      </c>
      <c r="D12" s="1">
        <v>1.0</v>
      </c>
    </row>
    <row r="13">
      <c r="A13" s="5" t="s">
        <v>73</v>
      </c>
      <c r="B13" s="1">
        <v>1.0</v>
      </c>
      <c r="D13" s="1">
        <v>1.0</v>
      </c>
    </row>
    <row r="14">
      <c r="A14" s="5" t="s">
        <v>74</v>
      </c>
      <c r="D14" s="1">
        <v>1.0</v>
      </c>
    </row>
    <row r="15">
      <c r="A15" s="5" t="s">
        <v>75</v>
      </c>
      <c r="D15" s="1">
        <v>1.0</v>
      </c>
    </row>
    <row r="16">
      <c r="A16" s="5" t="s">
        <v>76</v>
      </c>
      <c r="D16" s="1">
        <v>1.0</v>
      </c>
    </row>
    <row r="17">
      <c r="A17" s="5" t="s">
        <v>77</v>
      </c>
      <c r="D17" s="1">
        <v>1.0</v>
      </c>
    </row>
    <row r="18">
      <c r="A18" s="5" t="s">
        <v>78</v>
      </c>
      <c r="B18" s="1">
        <v>1.0</v>
      </c>
      <c r="D18" s="1">
        <v>0.0</v>
      </c>
    </row>
    <row r="19">
      <c r="A19" s="5" t="s">
        <v>79</v>
      </c>
      <c r="B19" s="1">
        <v>1.0</v>
      </c>
      <c r="D19" s="1">
        <v>0.0</v>
      </c>
    </row>
    <row r="20">
      <c r="A20" s="5" t="s">
        <v>80</v>
      </c>
      <c r="B20" s="1">
        <v>1.0</v>
      </c>
      <c r="D20" s="1">
        <v>0.0</v>
      </c>
    </row>
    <row r="21">
      <c r="A21" s="5" t="s">
        <v>81</v>
      </c>
      <c r="B21" s="1">
        <v>1.0</v>
      </c>
      <c r="D21" s="1">
        <v>0.0</v>
      </c>
    </row>
    <row r="22">
      <c r="A22" s="5" t="s">
        <v>82</v>
      </c>
      <c r="C22" s="1">
        <v>1.0</v>
      </c>
      <c r="D22" s="1">
        <v>0.0</v>
      </c>
      <c r="E22" s="1" t="s">
        <v>83</v>
      </c>
    </row>
    <row r="23">
      <c r="A23" s="5" t="s">
        <v>84</v>
      </c>
      <c r="C23" s="1">
        <v>1.0</v>
      </c>
      <c r="D23" s="1">
        <v>0.0</v>
      </c>
      <c r="E23" s="1" t="s">
        <v>83</v>
      </c>
    </row>
    <row r="24">
      <c r="A24" s="5" t="s">
        <v>85</v>
      </c>
      <c r="C24" s="1">
        <v>1.0</v>
      </c>
      <c r="D24" s="1">
        <v>0.0</v>
      </c>
      <c r="E24" s="1" t="s">
        <v>83</v>
      </c>
    </row>
    <row r="25">
      <c r="A25" s="5" t="s">
        <v>86</v>
      </c>
      <c r="C25" s="1">
        <v>1.0</v>
      </c>
      <c r="D25" s="1">
        <v>0.0</v>
      </c>
      <c r="E25" s="1" t="s">
        <v>83</v>
      </c>
    </row>
    <row r="26">
      <c r="A26" s="5" t="s">
        <v>87</v>
      </c>
      <c r="B26" s="1">
        <v>1.0</v>
      </c>
      <c r="D26" s="1">
        <v>1.0</v>
      </c>
    </row>
    <row r="27">
      <c r="A27" s="5" t="s">
        <v>88</v>
      </c>
      <c r="B27" s="1">
        <v>1.0</v>
      </c>
      <c r="D27" s="1">
        <v>1.0</v>
      </c>
    </row>
    <row r="28">
      <c r="A28" s="5" t="s">
        <v>89</v>
      </c>
      <c r="B28" s="1">
        <v>1.0</v>
      </c>
      <c r="D28" s="1">
        <v>1.0</v>
      </c>
    </row>
    <row r="29">
      <c r="A29" s="5" t="s">
        <v>90</v>
      </c>
      <c r="B29" s="1">
        <v>1.0</v>
      </c>
      <c r="D29" s="1">
        <v>1.0</v>
      </c>
    </row>
    <row r="30">
      <c r="A30" s="5" t="s">
        <v>91</v>
      </c>
      <c r="B30" s="1">
        <v>1.0</v>
      </c>
      <c r="D30" s="1">
        <v>1.0</v>
      </c>
    </row>
    <row r="31">
      <c r="A31" s="5" t="s">
        <v>92</v>
      </c>
      <c r="B31" s="1">
        <v>1.0</v>
      </c>
      <c r="D31" s="1">
        <v>1.0</v>
      </c>
    </row>
    <row r="32">
      <c r="A32" s="5" t="s">
        <v>93</v>
      </c>
      <c r="B32" s="1">
        <v>1.0</v>
      </c>
      <c r="D32" s="1">
        <v>1.0</v>
      </c>
    </row>
    <row r="33">
      <c r="A33" s="5" t="s">
        <v>94</v>
      </c>
      <c r="B33" s="1">
        <v>1.0</v>
      </c>
      <c r="D33" s="1">
        <v>1.0</v>
      </c>
    </row>
    <row r="34">
      <c r="A34" s="5" t="s">
        <v>95</v>
      </c>
      <c r="D34" s="1">
        <v>0.0</v>
      </c>
    </row>
    <row r="44">
      <c r="F44" s="1" t="s">
        <v>59</v>
      </c>
      <c r="G44" s="1" t="s">
        <v>60</v>
      </c>
    </row>
    <row r="45">
      <c r="A45" s="1" t="s">
        <v>61</v>
      </c>
      <c r="B45" s="2">
        <f t="shared" ref="B45:D45" si="1">SUM(B2:B43)</f>
        <v>24</v>
      </c>
      <c r="C45" s="2">
        <f t="shared" si="1"/>
        <v>4</v>
      </c>
      <c r="D45" s="2">
        <f t="shared" si="1"/>
        <v>24</v>
      </c>
      <c r="F45" s="1">
        <v>4.0</v>
      </c>
      <c r="G45" s="2">
        <f>COUNTIF(D2:D42, "=0")</f>
        <v>9</v>
      </c>
    </row>
    <row r="46">
      <c r="F46" s="1">
        <v>4.0</v>
      </c>
    </row>
    <row r="47">
      <c r="A47" s="1" t="s">
        <v>3</v>
      </c>
      <c r="B47" s="2">
        <f>B45/(B45+C45)</f>
        <v>0.8571428571</v>
      </c>
    </row>
    <row r="48">
      <c r="A48" s="1" t="s">
        <v>4</v>
      </c>
      <c r="B48" s="2">
        <f>B45/D45</f>
        <v>1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3.0"/>
    <col customWidth="1" min="5" max="5" width="45.86"/>
  </cols>
  <sheetData>
    <row r="1">
      <c r="A1" s="1" t="s">
        <v>12</v>
      </c>
      <c r="B1" s="1" t="s">
        <v>13</v>
      </c>
      <c r="C1" s="1" t="s">
        <v>14</v>
      </c>
      <c r="D1" s="1" t="s">
        <v>15</v>
      </c>
      <c r="E1" s="1" t="s">
        <v>16</v>
      </c>
    </row>
    <row r="2">
      <c r="A2" s="5" t="s">
        <v>96</v>
      </c>
      <c r="B2" s="1">
        <v>1.0</v>
      </c>
      <c r="D2" s="1">
        <v>1.0</v>
      </c>
    </row>
    <row r="3">
      <c r="A3" s="5" t="s">
        <v>97</v>
      </c>
      <c r="B3" s="1">
        <v>1.0</v>
      </c>
      <c r="D3" s="1">
        <v>1.0</v>
      </c>
    </row>
    <row r="4">
      <c r="A4" s="5" t="s">
        <v>98</v>
      </c>
      <c r="B4" s="1">
        <v>1.0</v>
      </c>
      <c r="D4" s="1">
        <v>1.0</v>
      </c>
    </row>
    <row r="5">
      <c r="A5" s="5" t="s">
        <v>99</v>
      </c>
      <c r="D5" s="1">
        <v>1.0</v>
      </c>
    </row>
    <row r="6">
      <c r="A6" s="5" t="s">
        <v>100</v>
      </c>
      <c r="B6" s="1">
        <v>1.0</v>
      </c>
      <c r="D6" s="1">
        <v>0.0</v>
      </c>
    </row>
    <row r="7">
      <c r="A7" s="5" t="s">
        <v>101</v>
      </c>
      <c r="C7" s="1">
        <v>1.0</v>
      </c>
      <c r="D7" s="1">
        <v>0.0</v>
      </c>
      <c r="E7" s="1" t="s">
        <v>83</v>
      </c>
    </row>
    <row r="8">
      <c r="A8" s="5" t="s">
        <v>102</v>
      </c>
      <c r="B8" s="1">
        <v>1.0</v>
      </c>
      <c r="D8" s="1">
        <v>1.0</v>
      </c>
    </row>
    <row r="9">
      <c r="A9" s="5" t="s">
        <v>103</v>
      </c>
      <c r="B9" s="1">
        <v>1.0</v>
      </c>
      <c r="D9" s="1">
        <v>1.0</v>
      </c>
    </row>
    <row r="10">
      <c r="A10" s="5" t="s">
        <v>104</v>
      </c>
      <c r="D10" s="1">
        <v>0.0</v>
      </c>
    </row>
    <row r="44">
      <c r="F44" s="1" t="s">
        <v>59</v>
      </c>
      <c r="G44" s="1" t="s">
        <v>60</v>
      </c>
    </row>
    <row r="45">
      <c r="A45" s="1" t="s">
        <v>61</v>
      </c>
      <c r="B45" s="2">
        <f t="shared" ref="B45:D45" si="1">SUM(B2:B43)</f>
        <v>6</v>
      </c>
      <c r="C45" s="2">
        <f t="shared" si="1"/>
        <v>1</v>
      </c>
      <c r="D45" s="2">
        <f t="shared" si="1"/>
        <v>6</v>
      </c>
      <c r="F45" s="1">
        <v>1.0</v>
      </c>
      <c r="G45" s="2">
        <f>COUNTIF(D2:D42, "=0")</f>
        <v>3</v>
      </c>
    </row>
    <row r="46">
      <c r="F46" s="1">
        <v>1.0</v>
      </c>
    </row>
    <row r="47">
      <c r="A47" s="1" t="s">
        <v>3</v>
      </c>
      <c r="B47" s="2">
        <f>B45/(B45+C45)</f>
        <v>0.8571428571</v>
      </c>
    </row>
    <row r="48">
      <c r="A48" s="1" t="s">
        <v>4</v>
      </c>
      <c r="B48" s="2">
        <f>B45/D45</f>
        <v>1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3.0"/>
    <col customWidth="1" min="5" max="5" width="45.86"/>
  </cols>
  <sheetData>
    <row r="1">
      <c r="A1" s="1" t="s">
        <v>12</v>
      </c>
      <c r="B1" s="1" t="s">
        <v>13</v>
      </c>
      <c r="C1" s="1" t="s">
        <v>14</v>
      </c>
      <c r="D1" s="1" t="s">
        <v>15</v>
      </c>
      <c r="E1" s="1" t="s">
        <v>16</v>
      </c>
    </row>
    <row r="2">
      <c r="A2" s="5" t="s">
        <v>105</v>
      </c>
      <c r="B2" s="1">
        <v>1.0</v>
      </c>
      <c r="D2" s="1">
        <v>1.0</v>
      </c>
    </row>
    <row r="3">
      <c r="A3" s="5" t="s">
        <v>106</v>
      </c>
      <c r="B3" s="1">
        <v>1.0</v>
      </c>
      <c r="D3" s="1">
        <v>1.0</v>
      </c>
    </row>
    <row r="4">
      <c r="A4" s="5" t="s">
        <v>107</v>
      </c>
      <c r="B4" s="1">
        <v>1.0</v>
      </c>
      <c r="D4" s="1">
        <v>1.0</v>
      </c>
    </row>
    <row r="5">
      <c r="A5" s="5" t="s">
        <v>108</v>
      </c>
      <c r="D5" s="1">
        <v>1.0</v>
      </c>
    </row>
    <row r="6">
      <c r="A6" s="5" t="s">
        <v>109</v>
      </c>
      <c r="B6" s="1">
        <v>1.0</v>
      </c>
      <c r="D6" s="1">
        <v>0.0</v>
      </c>
    </row>
    <row r="7">
      <c r="A7" s="5" t="s">
        <v>110</v>
      </c>
      <c r="C7" s="1">
        <v>1.0</v>
      </c>
      <c r="D7" s="1">
        <v>0.0</v>
      </c>
      <c r="E7" s="1" t="s">
        <v>83</v>
      </c>
    </row>
    <row r="8">
      <c r="A8" s="5" t="s">
        <v>111</v>
      </c>
      <c r="B8" s="1">
        <v>1.0</v>
      </c>
      <c r="D8" s="1">
        <v>1.0</v>
      </c>
    </row>
    <row r="9">
      <c r="A9" s="5" t="s">
        <v>112</v>
      </c>
      <c r="B9" s="1">
        <v>1.0</v>
      </c>
      <c r="D9" s="1">
        <v>1.0</v>
      </c>
    </row>
    <row r="10">
      <c r="A10" s="5" t="s">
        <v>113</v>
      </c>
      <c r="D10" s="1">
        <v>0.0</v>
      </c>
    </row>
    <row r="11">
      <c r="A11" s="5" t="s">
        <v>114</v>
      </c>
      <c r="D11" s="1">
        <v>0.0</v>
      </c>
    </row>
    <row r="44">
      <c r="F44" s="1" t="s">
        <v>59</v>
      </c>
      <c r="G44" s="1" t="s">
        <v>60</v>
      </c>
    </row>
    <row r="45">
      <c r="A45" s="1" t="s">
        <v>61</v>
      </c>
      <c r="B45" s="2">
        <f t="shared" ref="B45:D45" si="1">SUM(B2:B43)</f>
        <v>6</v>
      </c>
      <c r="C45" s="2">
        <f t="shared" si="1"/>
        <v>1</v>
      </c>
      <c r="D45" s="2">
        <f t="shared" si="1"/>
        <v>6</v>
      </c>
      <c r="F45" s="1">
        <v>1.0</v>
      </c>
      <c r="G45" s="2">
        <f>COUNTIF(D2:D42, "=0")</f>
        <v>4</v>
      </c>
    </row>
    <row r="46">
      <c r="F46" s="1">
        <v>1.0</v>
      </c>
    </row>
    <row r="47">
      <c r="A47" s="1" t="s">
        <v>3</v>
      </c>
      <c r="B47" s="2">
        <f>B45/(B45+C45)</f>
        <v>0.8571428571</v>
      </c>
    </row>
    <row r="48">
      <c r="A48" s="1" t="s">
        <v>4</v>
      </c>
      <c r="B48" s="2">
        <f>B45/D45</f>
        <v>1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0.43"/>
    <col customWidth="1" min="5" max="5" width="45.86"/>
  </cols>
  <sheetData>
    <row r="1">
      <c r="A1" s="1" t="s">
        <v>12</v>
      </c>
      <c r="B1" s="1" t="s">
        <v>13</v>
      </c>
      <c r="C1" s="1" t="s">
        <v>14</v>
      </c>
      <c r="D1" s="1" t="s">
        <v>15</v>
      </c>
      <c r="E1" s="1" t="s">
        <v>16</v>
      </c>
    </row>
    <row r="2">
      <c r="A2" s="5" t="s">
        <v>115</v>
      </c>
      <c r="B2" s="1">
        <v>1.0</v>
      </c>
      <c r="C2" s="1">
        <v>0.0</v>
      </c>
      <c r="D2" s="1">
        <v>1.0</v>
      </c>
      <c r="E2" s="1" t="s">
        <v>116</v>
      </c>
    </row>
    <row r="3">
      <c r="A3" s="5" t="s">
        <v>117</v>
      </c>
      <c r="B3" s="1">
        <v>0.0</v>
      </c>
      <c r="C3" s="1">
        <v>0.0</v>
      </c>
      <c r="D3" s="1">
        <v>1.0</v>
      </c>
      <c r="E3" s="1" t="s">
        <v>116</v>
      </c>
    </row>
    <row r="4">
      <c r="A4" s="5" t="s">
        <v>118</v>
      </c>
      <c r="B4" s="1">
        <v>1.0</v>
      </c>
      <c r="C4" s="1">
        <v>0.0</v>
      </c>
      <c r="D4" s="1">
        <v>1.0</v>
      </c>
      <c r="E4" s="1" t="s">
        <v>116</v>
      </c>
    </row>
    <row r="5">
      <c r="A5" s="5" t="s">
        <v>119</v>
      </c>
      <c r="B5" s="1">
        <v>1.0</v>
      </c>
      <c r="C5" s="1">
        <v>0.0</v>
      </c>
      <c r="D5" s="1">
        <v>1.0</v>
      </c>
      <c r="E5" s="1" t="s">
        <v>116</v>
      </c>
    </row>
    <row r="6">
      <c r="A6" s="5" t="s">
        <v>120</v>
      </c>
      <c r="B6" s="1">
        <v>0.0</v>
      </c>
      <c r="C6" s="1">
        <v>0.0</v>
      </c>
      <c r="D6" s="1">
        <v>0.0</v>
      </c>
    </row>
    <row r="7">
      <c r="A7" s="5" t="s">
        <v>121</v>
      </c>
      <c r="B7" s="1">
        <v>0.0</v>
      </c>
      <c r="C7" s="1">
        <v>1.0</v>
      </c>
      <c r="D7" s="1">
        <v>0.0</v>
      </c>
      <c r="E7" s="1" t="s">
        <v>116</v>
      </c>
    </row>
    <row r="8">
      <c r="A8" s="5" t="s">
        <v>122</v>
      </c>
      <c r="B8" s="1">
        <v>1.0</v>
      </c>
      <c r="C8" s="1">
        <v>0.0</v>
      </c>
      <c r="D8" s="1">
        <v>1.0</v>
      </c>
      <c r="E8" s="1" t="s">
        <v>116</v>
      </c>
    </row>
    <row r="44">
      <c r="F44" s="1" t="s">
        <v>59</v>
      </c>
      <c r="G44" s="1" t="s">
        <v>60</v>
      </c>
    </row>
    <row r="45">
      <c r="A45" s="1" t="s">
        <v>61</v>
      </c>
      <c r="B45" s="2">
        <f t="shared" ref="B45:D45" si="1">SUM(B2:B43)</f>
        <v>4</v>
      </c>
      <c r="C45" s="2">
        <f t="shared" si="1"/>
        <v>1</v>
      </c>
      <c r="D45" s="2">
        <f t="shared" si="1"/>
        <v>5</v>
      </c>
      <c r="F45" s="1">
        <v>1.0</v>
      </c>
      <c r="G45" s="2">
        <f>COUNTIF(D2:D42, "=0")</f>
        <v>2</v>
      </c>
    </row>
    <row r="46">
      <c r="F46" s="1">
        <v>12.0</v>
      </c>
    </row>
    <row r="47">
      <c r="A47" s="1" t="s">
        <v>3</v>
      </c>
      <c r="B47" s="2">
        <f>B45/(B45+C45)</f>
        <v>0.8</v>
      </c>
    </row>
    <row r="48">
      <c r="A48" s="1" t="s">
        <v>4</v>
      </c>
      <c r="B48" s="2">
        <f>B45/D45</f>
        <v>0.8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5.71"/>
    <col customWidth="1" min="5" max="5" width="61.71"/>
  </cols>
  <sheetData>
    <row r="1">
      <c r="A1" s="1" t="s">
        <v>12</v>
      </c>
      <c r="B1" s="1" t="s">
        <v>13</v>
      </c>
      <c r="C1" s="1" t="s">
        <v>14</v>
      </c>
      <c r="D1" s="1" t="s">
        <v>15</v>
      </c>
      <c r="E1" s="1" t="s">
        <v>16</v>
      </c>
    </row>
    <row r="2">
      <c r="A2" s="5" t="s">
        <v>123</v>
      </c>
      <c r="B2" s="1">
        <v>1.0</v>
      </c>
      <c r="D2" s="1">
        <v>1.0</v>
      </c>
    </row>
    <row r="3">
      <c r="A3" s="5" t="s">
        <v>124</v>
      </c>
      <c r="B3" s="1">
        <v>1.0</v>
      </c>
      <c r="D3" s="1">
        <v>1.0</v>
      </c>
    </row>
    <row r="4">
      <c r="A4" s="5" t="s">
        <v>125</v>
      </c>
      <c r="B4" s="1">
        <v>1.0</v>
      </c>
      <c r="D4" s="1">
        <v>1.0</v>
      </c>
    </row>
    <row r="5">
      <c r="A5" s="5" t="s">
        <v>126</v>
      </c>
      <c r="B5" s="1">
        <v>1.0</v>
      </c>
      <c r="D5" s="1">
        <v>1.0</v>
      </c>
    </row>
    <row r="6">
      <c r="A6" s="5" t="s">
        <v>127</v>
      </c>
      <c r="D6" s="1">
        <v>1.0</v>
      </c>
    </row>
    <row r="7">
      <c r="A7" s="5" t="s">
        <v>128</v>
      </c>
      <c r="D7" s="1">
        <v>1.0</v>
      </c>
    </row>
    <row r="8">
      <c r="A8" s="5" t="s">
        <v>129</v>
      </c>
      <c r="B8" s="1">
        <v>1.0</v>
      </c>
      <c r="D8" s="1">
        <v>1.0</v>
      </c>
    </row>
    <row r="9">
      <c r="A9" s="5" t="s">
        <v>130</v>
      </c>
      <c r="B9" s="1">
        <v>1.0</v>
      </c>
      <c r="D9" s="1">
        <v>1.0</v>
      </c>
    </row>
    <row r="10">
      <c r="A10" s="5" t="s">
        <v>131</v>
      </c>
      <c r="D10" s="1">
        <v>1.0</v>
      </c>
    </row>
    <row r="11">
      <c r="A11" s="5" t="s">
        <v>132</v>
      </c>
      <c r="D11" s="1">
        <v>1.0</v>
      </c>
    </row>
    <row r="12">
      <c r="A12" s="5" t="s">
        <v>133</v>
      </c>
      <c r="B12" s="1">
        <v>1.0</v>
      </c>
      <c r="D12" s="1">
        <v>0.0</v>
      </c>
      <c r="E12" s="1" t="s">
        <v>134</v>
      </c>
    </row>
    <row r="13">
      <c r="A13" s="5" t="s">
        <v>135</v>
      </c>
      <c r="B13" s="1">
        <v>1.0</v>
      </c>
      <c r="D13" s="1">
        <v>0.0</v>
      </c>
      <c r="E13" s="1" t="s">
        <v>136</v>
      </c>
    </row>
    <row r="14">
      <c r="A14" s="5" t="s">
        <v>137</v>
      </c>
      <c r="C14" s="1">
        <v>1.0</v>
      </c>
      <c r="D14" s="1">
        <v>0.0</v>
      </c>
      <c r="E14" s="1" t="s">
        <v>138</v>
      </c>
    </row>
    <row r="15">
      <c r="A15" s="5" t="s">
        <v>139</v>
      </c>
      <c r="C15" s="1">
        <v>1.0</v>
      </c>
      <c r="D15" s="1">
        <v>0.0</v>
      </c>
      <c r="E15" s="1" t="s">
        <v>138</v>
      </c>
    </row>
    <row r="16">
      <c r="A16" s="5" t="s">
        <v>140</v>
      </c>
      <c r="B16" s="1">
        <v>1.0</v>
      </c>
      <c r="D16" s="1">
        <v>1.0</v>
      </c>
    </row>
    <row r="17">
      <c r="A17" s="5" t="s">
        <v>141</v>
      </c>
      <c r="B17" s="1">
        <v>1.0</v>
      </c>
      <c r="D17" s="1">
        <v>1.0</v>
      </c>
    </row>
    <row r="18">
      <c r="A18" s="5" t="s">
        <v>142</v>
      </c>
      <c r="B18" s="1">
        <v>1.0</v>
      </c>
      <c r="D18" s="1">
        <v>1.0</v>
      </c>
    </row>
    <row r="19">
      <c r="A19" s="5" t="s">
        <v>143</v>
      </c>
      <c r="B19" s="1">
        <v>1.0</v>
      </c>
      <c r="D19" s="1">
        <v>1.0</v>
      </c>
    </row>
    <row r="20">
      <c r="A20" s="5" t="s">
        <v>144</v>
      </c>
      <c r="D20" s="1">
        <v>0.0</v>
      </c>
    </row>
    <row r="21">
      <c r="F21" s="1" t="s">
        <v>59</v>
      </c>
      <c r="G21" s="1" t="s">
        <v>60</v>
      </c>
    </row>
    <row r="22">
      <c r="A22" s="1" t="s">
        <v>61</v>
      </c>
      <c r="B22" s="2">
        <f t="shared" ref="B22:D22" si="1">SUM(B2:B20)</f>
        <v>12</v>
      </c>
      <c r="C22" s="2">
        <f t="shared" si="1"/>
        <v>2</v>
      </c>
      <c r="D22" s="2">
        <f t="shared" si="1"/>
        <v>14</v>
      </c>
      <c r="F22" s="1">
        <v>2.0</v>
      </c>
      <c r="G22" s="2">
        <f>COUNTIF(D2:D20, "=0")</f>
        <v>5</v>
      </c>
    </row>
    <row r="23">
      <c r="F23" s="1">
        <v>2.0</v>
      </c>
    </row>
    <row r="24">
      <c r="A24" s="1" t="s">
        <v>3</v>
      </c>
      <c r="B24" s="2">
        <f>B22/(B22+C22)</f>
        <v>0.8571428571</v>
      </c>
    </row>
    <row r="25">
      <c r="A25" s="1" t="s">
        <v>4</v>
      </c>
      <c r="B25" s="2">
        <f>B22/D22</f>
        <v>0.8571428571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0.43"/>
    <col customWidth="1" min="5" max="5" width="45.86"/>
  </cols>
  <sheetData>
    <row r="1">
      <c r="A1" s="1" t="s">
        <v>12</v>
      </c>
      <c r="B1" s="1" t="s">
        <v>13</v>
      </c>
      <c r="C1" s="1" t="s">
        <v>14</v>
      </c>
      <c r="D1" s="1" t="s">
        <v>15</v>
      </c>
      <c r="E1" s="1" t="s">
        <v>16</v>
      </c>
    </row>
    <row r="2">
      <c r="A2" s="5" t="s">
        <v>145</v>
      </c>
      <c r="D2" s="1">
        <v>0.0</v>
      </c>
      <c r="E2" s="1" t="s">
        <v>146</v>
      </c>
    </row>
    <row r="3">
      <c r="A3" s="5" t="s">
        <v>147</v>
      </c>
      <c r="B3" s="1">
        <v>1.0</v>
      </c>
      <c r="D3" s="1">
        <v>1.0</v>
      </c>
    </row>
    <row r="4">
      <c r="A4" s="5" t="s">
        <v>148</v>
      </c>
      <c r="D4" s="1">
        <v>1.0</v>
      </c>
    </row>
    <row r="5">
      <c r="A5" s="5" t="s">
        <v>149</v>
      </c>
      <c r="B5" s="1">
        <v>1.0</v>
      </c>
      <c r="D5" s="1">
        <v>1.0</v>
      </c>
    </row>
    <row r="6">
      <c r="A6" s="5" t="s">
        <v>150</v>
      </c>
      <c r="D6" s="1">
        <v>1.0</v>
      </c>
    </row>
    <row r="7">
      <c r="A7" s="5" t="s">
        <v>151</v>
      </c>
      <c r="D7" s="1">
        <v>1.0</v>
      </c>
    </row>
    <row r="8">
      <c r="A8" s="5" t="s">
        <v>152</v>
      </c>
      <c r="B8" s="1">
        <v>1.0</v>
      </c>
      <c r="D8" s="1">
        <v>0.0</v>
      </c>
    </row>
    <row r="9">
      <c r="A9" s="5" t="s">
        <v>153</v>
      </c>
      <c r="C9" s="1">
        <v>1.0</v>
      </c>
      <c r="D9" s="1">
        <v>0.0</v>
      </c>
      <c r="E9" s="1" t="s">
        <v>154</v>
      </c>
    </row>
    <row r="10">
      <c r="A10" s="5" t="s">
        <v>155</v>
      </c>
      <c r="B10" s="1">
        <v>1.0</v>
      </c>
      <c r="D10" s="1">
        <v>1.0</v>
      </c>
    </row>
    <row r="11">
      <c r="A11" s="5" t="s">
        <v>156</v>
      </c>
      <c r="B11" s="1">
        <v>1.0</v>
      </c>
      <c r="D11" s="1">
        <v>1.0</v>
      </c>
    </row>
    <row r="12">
      <c r="A12" s="5" t="s">
        <v>157</v>
      </c>
      <c r="D12" s="1">
        <v>0.0</v>
      </c>
      <c r="E12" s="1" t="s">
        <v>146</v>
      </c>
    </row>
    <row r="44">
      <c r="F44" s="1" t="s">
        <v>59</v>
      </c>
      <c r="G44" s="1" t="s">
        <v>60</v>
      </c>
    </row>
    <row r="45">
      <c r="A45" s="1" t="s">
        <v>61</v>
      </c>
      <c r="B45" s="2">
        <f t="shared" ref="B45:D45" si="1">SUM(B2:B43)</f>
        <v>5</v>
      </c>
      <c r="C45" s="2">
        <f t="shared" si="1"/>
        <v>1</v>
      </c>
      <c r="D45" s="2">
        <f t="shared" si="1"/>
        <v>7</v>
      </c>
      <c r="F45" s="1">
        <v>1.0</v>
      </c>
      <c r="G45" s="2">
        <f>COUNTIF(D2:D42, "=0")</f>
        <v>4</v>
      </c>
    </row>
    <row r="46">
      <c r="F46" s="1">
        <v>1.0</v>
      </c>
    </row>
    <row r="47">
      <c r="A47" s="1" t="s">
        <v>3</v>
      </c>
      <c r="B47" s="2">
        <f>B45/(B45+C45)</f>
        <v>0.8333333333</v>
      </c>
    </row>
    <row r="48">
      <c r="A48" s="1" t="s">
        <v>4</v>
      </c>
      <c r="B48" s="2">
        <f>B45/D45</f>
        <v>0.7142857143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0.43"/>
    <col customWidth="1" min="5" max="5" width="45.86"/>
  </cols>
  <sheetData>
    <row r="1">
      <c r="A1" s="1" t="s">
        <v>12</v>
      </c>
      <c r="B1" s="1" t="s">
        <v>13</v>
      </c>
      <c r="C1" s="1" t="s">
        <v>14</v>
      </c>
      <c r="D1" s="1" t="s">
        <v>15</v>
      </c>
      <c r="E1" s="1" t="s">
        <v>16</v>
      </c>
    </row>
    <row r="2">
      <c r="A2" s="5" t="s">
        <v>158</v>
      </c>
      <c r="D2" s="1">
        <v>0.0</v>
      </c>
    </row>
    <row r="3">
      <c r="A3" s="5" t="s">
        <v>159</v>
      </c>
      <c r="B3" s="1">
        <v>1.0</v>
      </c>
      <c r="D3" s="1">
        <v>1.0</v>
      </c>
    </row>
    <row r="4">
      <c r="A4" s="5" t="s">
        <v>160</v>
      </c>
      <c r="B4" s="1">
        <v>1.0</v>
      </c>
      <c r="D4" s="1">
        <v>1.0</v>
      </c>
    </row>
    <row r="5">
      <c r="A5" s="5" t="s">
        <v>161</v>
      </c>
      <c r="B5" s="1">
        <v>1.0</v>
      </c>
      <c r="D5" s="1">
        <v>1.0</v>
      </c>
    </row>
    <row r="6">
      <c r="A6" s="5" t="s">
        <v>162</v>
      </c>
      <c r="B6" s="1">
        <v>1.0</v>
      </c>
      <c r="D6" s="1">
        <v>1.0</v>
      </c>
    </row>
    <row r="7">
      <c r="A7" s="5" t="s">
        <v>163</v>
      </c>
      <c r="D7" s="1">
        <v>1.0</v>
      </c>
    </row>
    <row r="8">
      <c r="A8" s="5" t="s">
        <v>164</v>
      </c>
      <c r="B8" s="1">
        <v>1.0</v>
      </c>
      <c r="D8" s="1">
        <v>0.0</v>
      </c>
    </row>
    <row r="9">
      <c r="A9" s="5" t="s">
        <v>165</v>
      </c>
      <c r="C9" s="1">
        <v>1.0</v>
      </c>
      <c r="D9" s="1">
        <v>0.0</v>
      </c>
      <c r="E9" s="1" t="s">
        <v>166</v>
      </c>
    </row>
    <row r="10">
      <c r="A10" s="5" t="s">
        <v>167</v>
      </c>
      <c r="B10" s="1">
        <v>1.0</v>
      </c>
      <c r="D10" s="1">
        <v>1.0</v>
      </c>
    </row>
    <row r="11">
      <c r="A11" s="5" t="s">
        <v>168</v>
      </c>
      <c r="B11" s="1">
        <v>1.0</v>
      </c>
      <c r="D11" s="1">
        <v>1.0</v>
      </c>
    </row>
    <row r="12">
      <c r="A12" s="5" t="s">
        <v>169</v>
      </c>
      <c r="C12" s="1"/>
      <c r="D12" s="1">
        <v>0.0</v>
      </c>
    </row>
    <row r="44">
      <c r="F44" s="1" t="s">
        <v>59</v>
      </c>
      <c r="G44" s="1" t="s">
        <v>60</v>
      </c>
    </row>
    <row r="45">
      <c r="A45" s="1" t="s">
        <v>61</v>
      </c>
      <c r="B45" s="2">
        <f t="shared" ref="B45:D45" si="1">SUM(B2:B43)</f>
        <v>7</v>
      </c>
      <c r="C45" s="2">
        <f t="shared" si="1"/>
        <v>1</v>
      </c>
      <c r="D45" s="2">
        <f t="shared" si="1"/>
        <v>7</v>
      </c>
      <c r="F45" s="1">
        <v>1.0</v>
      </c>
      <c r="G45" s="2">
        <f>COUNTIF(D2:D42, "=0")</f>
        <v>4</v>
      </c>
    </row>
    <row r="46">
      <c r="F46" s="1">
        <v>1.0</v>
      </c>
    </row>
    <row r="47">
      <c r="A47" s="1" t="s">
        <v>3</v>
      </c>
      <c r="B47" s="2">
        <f>B45/(B45+C45)</f>
        <v>0.875</v>
      </c>
    </row>
    <row r="48">
      <c r="A48" s="1" t="s">
        <v>4</v>
      </c>
      <c r="B48" s="2">
        <f>B45/D45</f>
        <v>1</v>
      </c>
    </row>
  </sheetData>
  <drawing r:id="rId1"/>
</worksheet>
</file>