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seyjensen/Documents/GitHub/Fractions-MS/NDFF-fractions/data/"/>
    </mc:Choice>
  </mc:AlternateContent>
  <xr:revisionPtr revIDLastSave="0" documentId="13_ncr:1_{10544015-24F9-DF41-8D73-F09698EA0A3C}" xr6:coauthVersionLast="47" xr6:coauthVersionMax="47" xr10:uidLastSave="{00000000-0000-0000-0000-000000000000}"/>
  <bookViews>
    <workbookView xWindow="30120" yWindow="1080" windowWidth="36680" windowHeight="21100" xr2:uid="{6829FD8C-3593-874E-A968-80E5438ED6B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H5" i="1"/>
  <c r="H3" i="1"/>
  <c r="O3" i="1"/>
  <c r="I3" i="1"/>
  <c r="R3" i="1"/>
  <c r="R31" i="1"/>
  <c r="AA38" i="1"/>
  <c r="T38" i="1"/>
  <c r="S38" i="1"/>
  <c r="R38" i="1"/>
  <c r="AA37" i="1"/>
  <c r="T37" i="1"/>
  <c r="S37" i="1"/>
  <c r="R37" i="1"/>
  <c r="AA36" i="1"/>
  <c r="T36" i="1"/>
  <c r="S36" i="1"/>
  <c r="R36" i="1"/>
  <c r="AB35" i="1"/>
  <c r="AA35" i="1"/>
  <c r="T35" i="1"/>
  <c r="S35" i="1"/>
  <c r="R35" i="1"/>
  <c r="AA34" i="1"/>
  <c r="T34" i="1"/>
  <c r="S34" i="1"/>
  <c r="R34" i="1"/>
  <c r="AA33" i="1"/>
  <c r="V33" i="1"/>
  <c r="T33" i="1"/>
  <c r="S33" i="1"/>
  <c r="R33" i="1"/>
  <c r="AA32" i="1"/>
  <c r="Y32" i="1"/>
  <c r="T32" i="1"/>
  <c r="S32" i="1"/>
  <c r="R32" i="1"/>
  <c r="AB31" i="1"/>
  <c r="AA31" i="1"/>
  <c r="T31" i="1"/>
  <c r="S31" i="1"/>
  <c r="AC3" i="1"/>
  <c r="AA4" i="1"/>
  <c r="AA5" i="1"/>
  <c r="AA6" i="1"/>
  <c r="AA7" i="1"/>
  <c r="AA8" i="1"/>
  <c r="AA9" i="1"/>
  <c r="AA10" i="1"/>
  <c r="X5" i="1"/>
  <c r="X7" i="1"/>
  <c r="Y7" i="1"/>
  <c r="X9" i="1"/>
  <c r="R4" i="1"/>
  <c r="S4" i="1"/>
  <c r="T4" i="1"/>
  <c r="R5" i="1"/>
  <c r="S5" i="1"/>
  <c r="T5" i="1"/>
  <c r="R6" i="1"/>
  <c r="S6" i="1"/>
  <c r="T6" i="1"/>
  <c r="R7" i="1"/>
  <c r="S7" i="1"/>
  <c r="T7" i="1"/>
  <c r="V7" i="1"/>
  <c r="R8" i="1"/>
  <c r="S8" i="1"/>
  <c r="T8" i="1"/>
  <c r="R9" i="1"/>
  <c r="S9" i="1"/>
  <c r="T9" i="1"/>
  <c r="U9" i="1"/>
  <c r="R10" i="1"/>
  <c r="S10" i="1"/>
  <c r="T10" i="1"/>
  <c r="U10" i="1"/>
  <c r="AA3" i="1"/>
  <c r="S3" i="1"/>
  <c r="T3" i="1"/>
  <c r="AB3" i="1"/>
  <c r="P3" i="1"/>
  <c r="O4" i="1"/>
  <c r="AB4" i="1" s="1"/>
  <c r="P4" i="1"/>
  <c r="AC4" i="1" s="1"/>
  <c r="O5" i="1"/>
  <c r="AB5" i="1" s="1"/>
  <c r="P5" i="1"/>
  <c r="AC5" i="1" s="1"/>
  <c r="O6" i="1"/>
  <c r="P6" i="1"/>
  <c r="AC6" i="1" s="1"/>
  <c r="K54" i="1"/>
  <c r="L54" i="1" s="1"/>
  <c r="K51" i="1"/>
  <c r="L51" i="1" s="1"/>
  <c r="K50" i="1"/>
  <c r="L50" i="1" s="1"/>
  <c r="H56" i="1"/>
  <c r="I56" i="1" s="1"/>
  <c r="K56" i="1" s="1"/>
  <c r="L56" i="1" s="1"/>
  <c r="H55" i="1"/>
  <c r="I55" i="1" s="1"/>
  <c r="K55" i="1" s="1"/>
  <c r="L55" i="1" s="1"/>
  <c r="H54" i="1"/>
  <c r="I54" i="1" s="1"/>
  <c r="H53" i="1"/>
  <c r="I53" i="1" s="1"/>
  <c r="K53" i="1" s="1"/>
  <c r="L53" i="1" s="1"/>
  <c r="H52" i="1"/>
  <c r="I52" i="1" s="1"/>
  <c r="K52" i="1" s="1"/>
  <c r="L52" i="1" s="1"/>
  <c r="H51" i="1"/>
  <c r="I51" i="1" s="1"/>
  <c r="H50" i="1"/>
  <c r="I50" i="1" s="1"/>
  <c r="H49" i="1"/>
  <c r="I49" i="1" s="1"/>
  <c r="K49" i="1" s="1"/>
  <c r="L49" i="1" s="1"/>
  <c r="H47" i="1"/>
  <c r="I47" i="1" s="1"/>
  <c r="K47" i="1" s="1"/>
  <c r="L47" i="1" s="1"/>
  <c r="H46" i="1"/>
  <c r="I46" i="1" s="1"/>
  <c r="K46" i="1" s="1"/>
  <c r="H45" i="1"/>
  <c r="I45" i="1" s="1"/>
  <c r="K45" i="1" s="1"/>
  <c r="L45" i="1" s="1"/>
  <c r="Y36" i="1" s="1"/>
  <c r="H44" i="1"/>
  <c r="I44" i="1" s="1"/>
  <c r="K44" i="1" s="1"/>
  <c r="L44" i="1" s="1"/>
  <c r="H43" i="1"/>
  <c r="I43" i="1" s="1"/>
  <c r="K43" i="1" s="1"/>
  <c r="L43" i="1" s="1"/>
  <c r="H42" i="1"/>
  <c r="I42" i="1" s="1"/>
  <c r="K42" i="1" s="1"/>
  <c r="L42" i="1" s="1"/>
  <c r="H41" i="1"/>
  <c r="I41" i="1" s="1"/>
  <c r="K41" i="1" s="1"/>
  <c r="L41" i="1" s="1"/>
  <c r="H40" i="1"/>
  <c r="I40" i="1" s="1"/>
  <c r="K40" i="1" s="1"/>
  <c r="L40" i="1" s="1"/>
  <c r="H32" i="1"/>
  <c r="I32" i="1" s="1"/>
  <c r="K32" i="1" s="1"/>
  <c r="L32" i="1" s="1"/>
  <c r="H33" i="1"/>
  <c r="I33" i="1" s="1"/>
  <c r="K33" i="1" s="1"/>
  <c r="L33" i="1" s="1"/>
  <c r="Y33" i="1" s="1"/>
  <c r="H34" i="1"/>
  <c r="I34" i="1"/>
  <c r="V34" i="1" s="1"/>
  <c r="H35" i="1"/>
  <c r="I35" i="1" s="1"/>
  <c r="K35" i="1" s="1"/>
  <c r="H36" i="1"/>
  <c r="I36" i="1" s="1"/>
  <c r="K36" i="1" s="1"/>
  <c r="L36" i="1" s="1"/>
  <c r="H37" i="1"/>
  <c r="I37" i="1"/>
  <c r="K37" i="1" s="1"/>
  <c r="L37" i="1" s="1"/>
  <c r="H38" i="1"/>
  <c r="I38" i="1" s="1"/>
  <c r="K38" i="1" s="1"/>
  <c r="L38" i="1" s="1"/>
  <c r="Y38" i="1" s="1"/>
  <c r="H31" i="1"/>
  <c r="I31" i="1" s="1"/>
  <c r="K31" i="1" s="1"/>
  <c r="O56" i="1"/>
  <c r="O55" i="1"/>
  <c r="O54" i="1"/>
  <c r="O53" i="1"/>
  <c r="O52" i="1"/>
  <c r="O51" i="1"/>
  <c r="O50" i="1"/>
  <c r="O49" i="1"/>
  <c r="O47" i="1"/>
  <c r="O46" i="1"/>
  <c r="O45" i="1"/>
  <c r="P45" i="1" s="1"/>
  <c r="O44" i="1"/>
  <c r="O43" i="1"/>
  <c r="O42" i="1"/>
  <c r="O41" i="1"/>
  <c r="O40" i="1"/>
  <c r="O32" i="1"/>
  <c r="AB32" i="1" s="1"/>
  <c r="O33" i="1"/>
  <c r="AB33" i="1" s="1"/>
  <c r="O34" i="1"/>
  <c r="P34" i="1" s="1"/>
  <c r="O35" i="1"/>
  <c r="O36" i="1"/>
  <c r="AB36" i="1" s="1"/>
  <c r="O37" i="1"/>
  <c r="AB37" i="1" s="1"/>
  <c r="O38" i="1"/>
  <c r="AB38" i="1" s="1"/>
  <c r="O31" i="1"/>
  <c r="P31" i="1" s="1"/>
  <c r="P28" i="1"/>
  <c r="O28" i="1"/>
  <c r="AB10" i="1" s="1"/>
  <c r="P27" i="1"/>
  <c r="O27" i="1"/>
  <c r="P26" i="1"/>
  <c r="O26" i="1"/>
  <c r="P25" i="1"/>
  <c r="O25" i="1"/>
  <c r="P24" i="1"/>
  <c r="O24" i="1"/>
  <c r="AB6" i="1" s="1"/>
  <c r="P23" i="1"/>
  <c r="O23" i="1"/>
  <c r="P22" i="1"/>
  <c r="O22" i="1"/>
  <c r="P21" i="1"/>
  <c r="O21" i="1"/>
  <c r="O13" i="1"/>
  <c r="P13" i="1"/>
  <c r="O14" i="1"/>
  <c r="P14" i="1"/>
  <c r="O15" i="1"/>
  <c r="P15" i="1"/>
  <c r="O16" i="1"/>
  <c r="P16" i="1"/>
  <c r="AC7" i="1" s="1"/>
  <c r="O17" i="1"/>
  <c r="P17" i="1"/>
  <c r="AC8" i="1" s="1"/>
  <c r="O18" i="1"/>
  <c r="P18" i="1"/>
  <c r="O19" i="1"/>
  <c r="P19" i="1"/>
  <c r="P12" i="1"/>
  <c r="O12" i="1"/>
  <c r="P8" i="1"/>
  <c r="P9" i="1"/>
  <c r="AC9" i="1" s="1"/>
  <c r="P10" i="1"/>
  <c r="AC10" i="1" s="1"/>
  <c r="P7" i="1"/>
  <c r="O8" i="1"/>
  <c r="AB8" i="1" s="1"/>
  <c r="O9" i="1"/>
  <c r="AB9" i="1" s="1"/>
  <c r="O10" i="1"/>
  <c r="O7" i="1"/>
  <c r="AB7" i="1" s="1"/>
  <c r="H9" i="2"/>
  <c r="H3" i="2"/>
  <c r="H4" i="2"/>
  <c r="H5" i="2"/>
  <c r="H6" i="2"/>
  <c r="H7" i="2"/>
  <c r="H8" i="2"/>
  <c r="H2" i="2"/>
  <c r="H28" i="1"/>
  <c r="I28" i="1" s="1"/>
  <c r="K28" i="1" s="1"/>
  <c r="L28" i="1" s="1"/>
  <c r="H27" i="1"/>
  <c r="I27" i="1" s="1"/>
  <c r="K27" i="1" s="1"/>
  <c r="L27" i="1" s="1"/>
  <c r="H26" i="1"/>
  <c r="I26" i="1" s="1"/>
  <c r="K26" i="1" s="1"/>
  <c r="L26" i="1" s="1"/>
  <c r="H25" i="1"/>
  <c r="I25" i="1" s="1"/>
  <c r="K25" i="1" s="1"/>
  <c r="L25" i="1" s="1"/>
  <c r="H24" i="1"/>
  <c r="I24" i="1" s="1"/>
  <c r="K24" i="1" s="1"/>
  <c r="L24" i="1" s="1"/>
  <c r="H23" i="1"/>
  <c r="I23" i="1" s="1"/>
  <c r="K23" i="1" s="1"/>
  <c r="L23" i="1" s="1"/>
  <c r="H22" i="1"/>
  <c r="I22" i="1" s="1"/>
  <c r="K22" i="1" s="1"/>
  <c r="L22" i="1" s="1"/>
  <c r="H21" i="1"/>
  <c r="I21" i="1" s="1"/>
  <c r="K21" i="1" s="1"/>
  <c r="L21" i="1" s="1"/>
  <c r="H19" i="1"/>
  <c r="I19" i="1" s="1"/>
  <c r="K19" i="1" s="1"/>
  <c r="L19" i="1" s="1"/>
  <c r="H18" i="1"/>
  <c r="I18" i="1" s="1"/>
  <c r="K18" i="1" s="1"/>
  <c r="L18" i="1" s="1"/>
  <c r="H17" i="1"/>
  <c r="I17" i="1" s="1"/>
  <c r="K17" i="1" s="1"/>
  <c r="L17" i="1" s="1"/>
  <c r="Y8" i="1" s="1"/>
  <c r="H16" i="1"/>
  <c r="I16" i="1" s="1"/>
  <c r="K16" i="1" s="1"/>
  <c r="L16" i="1" s="1"/>
  <c r="H15" i="1"/>
  <c r="I15" i="1" s="1"/>
  <c r="K15" i="1" s="1"/>
  <c r="L15" i="1" s="1"/>
  <c r="H14" i="1"/>
  <c r="I14" i="1" s="1"/>
  <c r="K14" i="1" s="1"/>
  <c r="L14" i="1" s="1"/>
  <c r="H13" i="1"/>
  <c r="I13" i="1" s="1"/>
  <c r="K13" i="1" s="1"/>
  <c r="L13" i="1" s="1"/>
  <c r="H12" i="1"/>
  <c r="I12" i="1" s="1"/>
  <c r="K12" i="1" s="1"/>
  <c r="L12" i="1" s="1"/>
  <c r="H4" i="1"/>
  <c r="I5" i="1"/>
  <c r="K5" i="1" s="1"/>
  <c r="L5" i="1" s="1"/>
  <c r="Y5" i="1" s="1"/>
  <c r="H6" i="1"/>
  <c r="I6" i="1" s="1"/>
  <c r="K6" i="1" s="1"/>
  <c r="L6" i="1" s="1"/>
  <c r="Y6" i="1" s="1"/>
  <c r="H7" i="1"/>
  <c r="I7" i="1" s="1"/>
  <c r="K7" i="1" s="1"/>
  <c r="L7" i="1" s="1"/>
  <c r="H8" i="1"/>
  <c r="I8" i="1" s="1"/>
  <c r="K8" i="1" s="1"/>
  <c r="L8" i="1" s="1"/>
  <c r="H9" i="1"/>
  <c r="I9" i="1" s="1"/>
  <c r="K9" i="1" s="1"/>
  <c r="L9" i="1" s="1"/>
  <c r="Y9" i="1" s="1"/>
  <c r="H10" i="1"/>
  <c r="L35" i="1" l="1"/>
  <c r="Y35" i="1" s="1"/>
  <c r="X35" i="1"/>
  <c r="L46" i="1"/>
  <c r="Y37" i="1" s="1"/>
  <c r="X37" i="1"/>
  <c r="AC34" i="1"/>
  <c r="L31" i="1"/>
  <c r="Y31" i="1" s="1"/>
  <c r="X31" i="1"/>
  <c r="X38" i="1"/>
  <c r="U3" i="1"/>
  <c r="V31" i="1"/>
  <c r="U8" i="1"/>
  <c r="U32" i="1"/>
  <c r="U36" i="1"/>
  <c r="V8" i="1"/>
  <c r="U5" i="1"/>
  <c r="V35" i="1"/>
  <c r="P37" i="1"/>
  <c r="V6" i="1"/>
  <c r="X6" i="1"/>
  <c r="V32" i="1"/>
  <c r="AB34" i="1"/>
  <c r="V36" i="1"/>
  <c r="V5" i="1"/>
  <c r="U31" i="1"/>
  <c r="U35" i="1"/>
  <c r="P53" i="1"/>
  <c r="K34" i="1"/>
  <c r="V9" i="1"/>
  <c r="U6" i="1"/>
  <c r="X32" i="1"/>
  <c r="U33" i="1"/>
  <c r="X36" i="1"/>
  <c r="U37" i="1"/>
  <c r="V37" i="1"/>
  <c r="P33" i="1"/>
  <c r="AC33" i="1" s="1"/>
  <c r="P46" i="1"/>
  <c r="P55" i="1"/>
  <c r="U4" i="1"/>
  <c r="X33" i="1"/>
  <c r="U34" i="1"/>
  <c r="U38" i="1"/>
  <c r="U7" i="1"/>
  <c r="X8" i="1"/>
  <c r="V38" i="1"/>
  <c r="P32" i="1"/>
  <c r="AC32" i="1" s="1"/>
  <c r="P47" i="1"/>
  <c r="P36" i="1"/>
  <c r="P42" i="1"/>
  <c r="P43" i="1"/>
  <c r="P56" i="1"/>
  <c r="P38" i="1"/>
  <c r="P54" i="1"/>
  <c r="P49" i="1"/>
  <c r="AC31" i="1" s="1"/>
  <c r="P50" i="1"/>
  <c r="P51" i="1"/>
  <c r="P52" i="1"/>
  <c r="P41" i="1"/>
  <c r="P40" i="1"/>
  <c r="P44" i="1"/>
  <c r="P35" i="1"/>
  <c r="AC35" i="1" s="1"/>
  <c r="I10" i="1"/>
  <c r="I4" i="1"/>
  <c r="K10" i="1" l="1"/>
  <c r="V10" i="1"/>
  <c r="AC37" i="1"/>
  <c r="AC38" i="1"/>
  <c r="L34" i="1"/>
  <c r="Y34" i="1" s="1"/>
  <c r="X34" i="1"/>
  <c r="Y3" i="1"/>
  <c r="V3" i="1"/>
  <c r="X3" i="1"/>
  <c r="K4" i="1"/>
  <c r="V4" i="1"/>
  <c r="AC36" i="1"/>
  <c r="L4" i="1" l="1"/>
  <c r="Y4" i="1" s="1"/>
  <c r="X4" i="1"/>
  <c r="L10" i="1"/>
  <c r="Y10" i="1" s="1"/>
  <c r="X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tc={B99E7C60-25A9-3F41-8A3C-A79601F84FFD}</author>
  </authors>
  <commentList>
    <comment ref="F2" authorId="0" shapeId="0" xr:uid="{B99E7C60-25A9-3F41-8A3C-A79601F84F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sure if this sample is LATR 1-1, 1-6, or 1-7
</t>
      </text>
    </comment>
  </commentList>
</comments>
</file>

<file path=xl/sharedStrings.xml><?xml version="1.0" encoding="utf-8"?>
<sst xmlns="http://schemas.openxmlformats.org/spreadsheetml/2006/main" count="105" uniqueCount="30">
  <si>
    <t>LATR-1-1</t>
  </si>
  <si>
    <t>d13C glu</t>
  </si>
  <si>
    <t>d13C soil + glu</t>
  </si>
  <si>
    <t>d13C POM</t>
  </si>
  <si>
    <t>d13C MAOM</t>
  </si>
  <si>
    <t>fraction soil</t>
  </si>
  <si>
    <t>fraction glu</t>
  </si>
  <si>
    <t>LATR-1-6</t>
  </si>
  <si>
    <t>LATR-1-7</t>
  </si>
  <si>
    <t>d13C soil</t>
  </si>
  <si>
    <t>frac POM</t>
  </si>
  <si>
    <t>d13C SOC</t>
  </si>
  <si>
    <t>frac soil</t>
  </si>
  <si>
    <t>frac glu</t>
  </si>
  <si>
    <t>d13C soil-CO2</t>
  </si>
  <si>
    <t>d13 soil-CO2 (ctrl)</t>
  </si>
  <si>
    <t>frac MAOM</t>
  </si>
  <si>
    <t>measurement</t>
  </si>
  <si>
    <t>direct</t>
  </si>
  <si>
    <t>calc</t>
  </si>
  <si>
    <t>LATR-4-1</t>
  </si>
  <si>
    <t>LATR-4-2</t>
  </si>
  <si>
    <t>LATR-4-6</t>
  </si>
  <si>
    <t>Glutamic acid calcs</t>
  </si>
  <si>
    <t>Control calcs</t>
  </si>
  <si>
    <t>Soil</t>
  </si>
  <si>
    <t>Glucose</t>
  </si>
  <si>
    <t>soil</t>
  </si>
  <si>
    <t>glucose</t>
  </si>
  <si>
    <t>calculated (glu - background)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</si>
</sst>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CO2 from soil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Sheet1!$U$3:$U$10</c:f>
              <c:numCache>
                <c:formatCode>General</c:formatCode>
                <c:ptCount val="8"/>
                <c:pt idx="0">
                  <c:v>0.77570864302580833</c:v>
                </c:pt>
                <c:pt idx="1">
                  <c:v>0.6541743537141137</c:v>
                </c:pt>
                <c:pt idx="2">
                  <c:v>0.45994702201174492</c:v>
                </c:pt>
                <c:pt idx="3">
                  <c:v>0.5254562299639981</c:v>
                </c:pt>
                <c:pt idx="4">
                  <c:v>0.76363483632854745</c:v>
                </c:pt>
                <c:pt idx="5">
                  <c:v>0.84000025165349357</c:v>
                </c:pt>
                <c:pt idx="6">
                  <c:v>0.867980044094943</c:v>
                </c:pt>
                <c:pt idx="7">
                  <c:v>0.92757518150066032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08-8048-B33C-49C6471C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895456"/>
        <c:axId val="281691392"/>
      </c:scatterChart>
      <c:valAx>
        <c:axId val="2828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91392"/>
        <c:crosses val="autoZero"/>
        <c:crossBetween val="midCat"/>
      </c:valAx>
      <c:valAx>
        <c:axId val="2816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954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CO2 from glucose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Sheet1!$V$3:$V$10</c:f>
              <c:numCache>
                <c:formatCode>General</c:formatCode>
                <c:ptCount val="8"/>
                <c:pt idx="0">
                  <c:v>0.2242913569741917</c:v>
                </c:pt>
                <c:pt idx="1">
                  <c:v>0.34582564628588636</c:v>
                </c:pt>
                <c:pt idx="2">
                  <c:v>0.54005297798825513</c:v>
                </c:pt>
                <c:pt idx="3">
                  <c:v>0.47454377003600184</c:v>
                </c:pt>
                <c:pt idx="4">
                  <c:v>0.23636516367145252</c:v>
                </c:pt>
                <c:pt idx="5">
                  <c:v>0.1599997483465064</c:v>
                </c:pt>
                <c:pt idx="6">
                  <c:v>0.13201995590505688</c:v>
                </c:pt>
                <c:pt idx="7">
                  <c:v>7.2424818499339613E-2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A-1B40-A284-39AF7F80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895456"/>
        <c:axId val="281691392"/>
      </c:scatterChart>
      <c:valAx>
        <c:axId val="2828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91392"/>
        <c:crosses val="autoZero"/>
        <c:crossBetween val="midCat"/>
      </c:valAx>
      <c:valAx>
        <c:axId val="2816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9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from Soil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Sheet1!$U$31:$U$38</c:f>
              <c:numCache>
                <c:formatCode>General</c:formatCode>
                <c:ptCount val="8"/>
                <c:pt idx="0">
                  <c:v>0.80448615439451288</c:v>
                </c:pt>
                <c:pt idx="1">
                  <c:v>0.66827545882674422</c:v>
                </c:pt>
                <c:pt idx="2">
                  <c:v>0.50393790418555795</c:v>
                </c:pt>
                <c:pt idx="3">
                  <c:v>0.49652441020308485</c:v>
                </c:pt>
                <c:pt idx="4">
                  <c:v>0.70416473495160314</c:v>
                </c:pt>
                <c:pt idx="5">
                  <c:v>0.78951105878177918</c:v>
                </c:pt>
                <c:pt idx="6">
                  <c:v>0.82822418573765522</c:v>
                </c:pt>
                <c:pt idx="7">
                  <c:v>0.91144451346903521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3-3143-BC2E-98A429019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52992"/>
        <c:axId val="512054672"/>
      </c:scatterChart>
      <c:valAx>
        <c:axId val="5120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54672"/>
        <c:crosses val="autoZero"/>
        <c:crossBetween val="midCat"/>
      </c:valAx>
      <c:valAx>
        <c:axId val="5120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from glucose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Sheet1!$V$31:$V$38</c:f>
              <c:numCache>
                <c:formatCode>General</c:formatCode>
                <c:ptCount val="8"/>
                <c:pt idx="0">
                  <c:v>0.19551384560548715</c:v>
                </c:pt>
                <c:pt idx="1">
                  <c:v>0.33172454117325578</c:v>
                </c:pt>
                <c:pt idx="2">
                  <c:v>0.49606209581444194</c:v>
                </c:pt>
                <c:pt idx="3">
                  <c:v>0.50347558979691509</c:v>
                </c:pt>
                <c:pt idx="4">
                  <c:v>0.2958352650483968</c:v>
                </c:pt>
                <c:pt idx="5">
                  <c:v>0.21048894121822079</c:v>
                </c:pt>
                <c:pt idx="6">
                  <c:v>0.17177581426234476</c:v>
                </c:pt>
                <c:pt idx="7">
                  <c:v>8.8555486530964789E-2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3-9F49-958D-84B5B1E9A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61600"/>
        <c:axId val="282513808"/>
      </c:scatterChart>
      <c:valAx>
        <c:axId val="2685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13808"/>
        <c:crosses val="autoZero"/>
        <c:crossBetween val="midCat"/>
      </c:valAx>
      <c:valAx>
        <c:axId val="282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501650</xdr:colOff>
      <xdr:row>11</xdr:row>
      <xdr:rowOff>44450</xdr:rowOff>
    </xdr:from>
    <xdr:to>
      <xdr:col>22</xdr:col>
      <xdr:colOff>120650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2C491-1FD4-404A-BD18-EFEE6C2B4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514350</xdr:colOff>
      <xdr:row>11</xdr:row>
      <xdr:rowOff>146050</xdr:rowOff>
    </xdr:from>
    <xdr:to>
      <xdr:col>28</xdr:col>
      <xdr:colOff>133350</xdr:colOff>
      <xdr:row>25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A0435A-2B01-9449-BE34-2B0677B0D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438150</xdr:colOff>
      <xdr:row>40</xdr:row>
      <xdr:rowOff>31750</xdr:rowOff>
    </xdr:from>
    <xdr:to>
      <xdr:col>22</xdr:col>
      <xdr:colOff>57150</xdr:colOff>
      <xdr:row>53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FFB630-D928-D94C-BB9A-581C17BDA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412750</xdr:colOff>
      <xdr:row>40</xdr:row>
      <xdr:rowOff>19050</xdr:rowOff>
    </xdr:from>
    <xdr:to>
      <xdr:col>28</xdr:col>
      <xdr:colOff>31750</xdr:colOff>
      <xdr:row>53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F76569-16D6-6442-9A84-8BBF32F7F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lsey Holbrook Jensen" id="{F3F622FF-184A-3F48-B332-7F81AE95146D}" userId="S::khj22@cornell.edu::7a234b75-de06-44fe-9271-849eb17c0ca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2-02-07T17:09:13.51" personId="{F3F622FF-184A-3F48-B332-7F81AE95146D}" id="{B99E7C60-25A9-3F41-8A3C-A79601F84FFD}">
    <text xml:space="preserve">Not sure if this sample is LATR 1-1, 1-6, or 1-7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723D-8760-B74C-B887-6E02259B0176}">
  <dimension ref="A1:AC56"/>
  <sheetViews>
    <sheetView tabSelected="1" topLeftCell="A2" zoomScale="120" zoomScaleNormal="120" workbookViewId="0">
      <selection activeCell="J4" sqref="J4"/>
    </sheetView>
  </sheetViews>
  <sheetFormatPr baseColWidth="10" defaultRowHeight="16" x14ac:dyDescent="0.2"/>
  <cols>
    <col min="5" max="5" width="13.5" customWidth="1"/>
    <col min="7" max="7" width="11.6640625" customWidth="1"/>
    <col min="11" max="11" width="12.33203125" customWidth="1"/>
    <col min="14" max="14" width="16.1640625" customWidth="1"/>
  </cols>
  <sheetData>
    <row r="1" spans="1:29" hidden="1" x14ac:dyDescent="0.2">
      <c r="B1" t="s">
        <v>17</v>
      </c>
      <c r="C1" t="s">
        <v>18</v>
      </c>
      <c r="D1" t="s">
        <v>18</v>
      </c>
      <c r="E1" t="s">
        <v>29</v>
      </c>
      <c r="F1" t="s">
        <v>18</v>
      </c>
      <c r="G1" t="s">
        <v>18</v>
      </c>
      <c r="H1" t="s">
        <v>19</v>
      </c>
      <c r="I1" t="s">
        <v>19</v>
      </c>
      <c r="K1" t="s">
        <v>23</v>
      </c>
      <c r="N1" t="s">
        <v>24</v>
      </c>
    </row>
    <row r="2" spans="1:29" x14ac:dyDescent="0.2">
      <c r="C2" t="s">
        <v>11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K2" t="s">
        <v>14</v>
      </c>
      <c r="L2" t="s">
        <v>10</v>
      </c>
      <c r="N2" t="s">
        <v>15</v>
      </c>
      <c r="O2" t="s">
        <v>10</v>
      </c>
      <c r="P2" t="s">
        <v>16</v>
      </c>
      <c r="U2" t="s">
        <v>25</v>
      </c>
      <c r="V2" t="s">
        <v>26</v>
      </c>
    </row>
    <row r="3" spans="1:29" x14ac:dyDescent="0.2">
      <c r="A3" s="1" t="s">
        <v>0</v>
      </c>
      <c r="B3" s="1">
        <v>4</v>
      </c>
      <c r="C3" s="2">
        <v>-24.74</v>
      </c>
      <c r="D3" s="2">
        <v>28815.14</v>
      </c>
      <c r="E3" s="1">
        <v>4189.6134730000003</v>
      </c>
      <c r="F3" s="3">
        <v>-23.241944</v>
      </c>
      <c r="G3">
        <v>-26.67</v>
      </c>
      <c r="H3">
        <f>(E3-F3-D3)/(G3-F3-D3)</f>
        <v>0.85369559428466557</v>
      </c>
      <c r="I3">
        <f>1-H3</f>
        <v>0.14630440571533443</v>
      </c>
      <c r="K3">
        <f>(E3-(I3*D3))/H3</f>
        <v>-30.653151403561509</v>
      </c>
      <c r="L3">
        <f>(K3-G3)/(F3-G3)</f>
        <v>-1.1619271690898589</v>
      </c>
      <c r="N3" s="1">
        <v>-37.738656720000002</v>
      </c>
      <c r="O3">
        <f>(N3-G3)/(F3-G3)</f>
        <v>-3.2288436128231264</v>
      </c>
      <c r="P3">
        <f t="shared" ref="P3:P6" si="0">(N3-F3)/(F3-G3)</f>
        <v>-4.2288436128231259</v>
      </c>
      <c r="R3">
        <f>AVERAGE(E3,E12,E21)</f>
        <v>6437.085735333334</v>
      </c>
      <c r="S3">
        <f t="shared" ref="S3:V3" si="1">AVERAGE(F3,F12,F21)</f>
        <v>-23.241944</v>
      </c>
      <c r="T3">
        <f t="shared" si="1"/>
        <v>-26.67</v>
      </c>
      <c r="U3">
        <f t="shared" si="1"/>
        <v>0.77570864302580833</v>
      </c>
      <c r="V3">
        <f t="shared" si="1"/>
        <v>0.2242913569741917</v>
      </c>
      <c r="X3">
        <f>AVERAGE(K3,K12,K21)</f>
        <v>-33.535212530362422</v>
      </c>
      <c r="Y3">
        <f t="shared" ref="Y3" si="2">AVERAGE(L3,L12,L21)</f>
        <v>-2.0026547204486769</v>
      </c>
      <c r="AA3">
        <f t="shared" ref="AA3" si="3">AVERAGE(N3,N12,N21)</f>
        <v>-30.229682406666669</v>
      </c>
      <c r="AB3">
        <f t="shared" ref="AB3:AC3" si="4">AVERAGE(O3,O12,O21)</f>
        <v>-1.0383968075978525</v>
      </c>
      <c r="AC3">
        <f t="shared" si="4"/>
        <v>-2.0383968075978527</v>
      </c>
    </row>
    <row r="4" spans="1:29" x14ac:dyDescent="0.2">
      <c r="A4" s="1" t="s">
        <v>0</v>
      </c>
      <c r="B4" s="1">
        <v>8</v>
      </c>
      <c r="C4" s="2">
        <v>-24.74</v>
      </c>
      <c r="D4" s="2">
        <v>28815.14</v>
      </c>
      <c r="E4" s="1">
        <v>7852.5231089999997</v>
      </c>
      <c r="F4" s="3">
        <v>-23.241944</v>
      </c>
      <c r="G4">
        <v>-26.67</v>
      </c>
      <c r="H4">
        <f t="shared" ref="H4:H10" si="5">(E4-F4-D4)/(G4-F4-D4)</f>
        <v>0.72659317792302458</v>
      </c>
      <c r="I4">
        <f t="shared" ref="I4:I10" si="6">1-H4</f>
        <v>0.27340682207697542</v>
      </c>
      <c r="K4">
        <f t="shared" ref="K4:K10" si="7">(E4-(I4*D4))/H4</f>
        <v>-35.415617549141672</v>
      </c>
      <c r="L4">
        <f t="shared" ref="L4:L10" si="8">(K4-G4)/(F4-G4)</f>
        <v>-2.5511886471929475</v>
      </c>
      <c r="N4" s="1">
        <v>-31.988214289999998</v>
      </c>
      <c r="O4">
        <f t="shared" ref="O3:O6" si="9">(N4-G4)/(F4-G4)</f>
        <v>-1.5513790585684697</v>
      </c>
      <c r="P4">
        <f t="shared" si="0"/>
        <v>-2.5513790585684699</v>
      </c>
      <c r="R4">
        <f t="shared" ref="R4:R10" si="10">AVERAGE(E4,E13,E22)</f>
        <v>9939.5299230000001</v>
      </c>
      <c r="S4">
        <f t="shared" ref="S4:S10" si="11">AVERAGE(F4,F13,F22)</f>
        <v>-23.241944</v>
      </c>
      <c r="T4">
        <f t="shared" ref="T4:T10" si="12">AVERAGE(G4,G13,G22)</f>
        <v>-26.67</v>
      </c>
      <c r="U4">
        <f t="shared" ref="U4:U10" si="13">AVERAGE(H4,H13,H22)</f>
        <v>0.6541743537141137</v>
      </c>
      <c r="V4">
        <f t="shared" ref="V4:V10" si="14">AVERAGE(I4,I13,I22)</f>
        <v>0.34582564628588636</v>
      </c>
      <c r="X4">
        <f t="shared" ref="X4:X10" si="15">AVERAGE(K4,K13,K22)</f>
        <v>-39.205421869200244</v>
      </c>
      <c r="Y4">
        <f t="shared" ref="Y4:Y10" si="16">AVERAGE(L4,L13,L22)</f>
        <v>-3.6567144379205714</v>
      </c>
      <c r="AA4">
        <f t="shared" ref="AA4:AA10" si="17">AVERAGE(N4,N13,N22)</f>
        <v>-25.687608459999996</v>
      </c>
      <c r="AB4">
        <f t="shared" ref="AB4:AC10" si="18">AVERAGE(O4,O13,O22)</f>
        <v>0.28657394745010079</v>
      </c>
      <c r="AC4">
        <f t="shared" si="18"/>
        <v>-0.71342605254989933</v>
      </c>
    </row>
    <row r="5" spans="1:29" x14ac:dyDescent="0.2">
      <c r="A5" s="1" t="s">
        <v>0</v>
      </c>
      <c r="B5" s="1">
        <v>12</v>
      </c>
      <c r="C5" s="2">
        <v>-24.74</v>
      </c>
      <c r="D5" s="2">
        <v>28815.14</v>
      </c>
      <c r="E5" s="1">
        <v>14637.71092</v>
      </c>
      <c r="F5" s="3">
        <v>-23.241944</v>
      </c>
      <c r="G5">
        <v>-26.67</v>
      </c>
      <c r="H5">
        <f>(E5-F5-D5)/(G5-F5-D5)</f>
        <v>0.49114817601262156</v>
      </c>
      <c r="I5">
        <f t="shared" si="6"/>
        <v>0.50885182398737849</v>
      </c>
      <c r="K5">
        <f t="shared" si="7"/>
        <v>-50.74970990227115</v>
      </c>
      <c r="L5">
        <f t="shared" si="8"/>
        <v>-7.0243047086369463</v>
      </c>
      <c r="N5" s="1">
        <v>-21.401694920000001</v>
      </c>
      <c r="O5">
        <f t="shared" si="9"/>
        <v>1.5368200169425466</v>
      </c>
      <c r="P5">
        <f t="shared" si="0"/>
        <v>0.53682001694254666</v>
      </c>
      <c r="R5">
        <f t="shared" si="10"/>
        <v>15536.883499999998</v>
      </c>
      <c r="S5">
        <f t="shared" si="11"/>
        <v>-23.241944</v>
      </c>
      <c r="T5">
        <f t="shared" si="12"/>
        <v>-26.67</v>
      </c>
      <c r="U5">
        <f t="shared" si="13"/>
        <v>0.45994702201174492</v>
      </c>
      <c r="V5">
        <f t="shared" si="14"/>
        <v>0.54005297798825513</v>
      </c>
      <c r="X5">
        <f t="shared" si="15"/>
        <v>-54.17013438421727</v>
      </c>
      <c r="Y5">
        <f t="shared" si="16"/>
        <v>-8.0220785145333853</v>
      </c>
      <c r="AA5">
        <f t="shared" si="17"/>
        <v>-20.891500010000001</v>
      </c>
      <c r="AB5">
        <f t="shared" si="18"/>
        <v>1.6856492396856992</v>
      </c>
      <c r="AC5">
        <f t="shared" si="18"/>
        <v>0.68564923968569913</v>
      </c>
    </row>
    <row r="6" spans="1:29" x14ac:dyDescent="0.2">
      <c r="A6" s="1" t="s">
        <v>0</v>
      </c>
      <c r="B6" s="1">
        <v>24</v>
      </c>
      <c r="C6" s="2">
        <v>-24.74</v>
      </c>
      <c r="D6" s="2">
        <v>28815.14</v>
      </c>
      <c r="E6" s="1">
        <v>18643.45808</v>
      </c>
      <c r="F6" s="3">
        <v>-23.241944</v>
      </c>
      <c r="G6">
        <v>-26.67</v>
      </c>
      <c r="H6">
        <f t="shared" si="5"/>
        <v>0.35214934886006949</v>
      </c>
      <c r="I6">
        <f t="shared" si="6"/>
        <v>0.64785065113993046</v>
      </c>
      <c r="K6">
        <f t="shared" si="7"/>
        <v>-69.428302983945073</v>
      </c>
      <c r="L6">
        <f t="shared" si="8"/>
        <v>-12.473046818355666</v>
      </c>
      <c r="N6" s="1">
        <v>-19.000606940000001</v>
      </c>
      <c r="O6">
        <f t="shared" si="9"/>
        <v>2.2372426413104094</v>
      </c>
      <c r="P6">
        <f t="shared" si="0"/>
        <v>1.2372426413104096</v>
      </c>
      <c r="R6">
        <f t="shared" si="10"/>
        <v>13649.001932333334</v>
      </c>
      <c r="S6">
        <f t="shared" si="11"/>
        <v>-23.241944</v>
      </c>
      <c r="T6">
        <f t="shared" si="12"/>
        <v>-26.67</v>
      </c>
      <c r="U6">
        <f t="shared" si="13"/>
        <v>0.5254562299639981</v>
      </c>
      <c r="V6">
        <f t="shared" si="14"/>
        <v>0.47454377003600184</v>
      </c>
      <c r="X6">
        <f t="shared" si="15"/>
        <v>-51.107400131074563</v>
      </c>
      <c r="Y6">
        <f t="shared" si="16"/>
        <v>-7.1286467114523617</v>
      </c>
      <c r="AA6">
        <f t="shared" si="17"/>
        <v>-21.138464160000002</v>
      </c>
      <c r="AB6">
        <f t="shared" si="18"/>
        <v>1.6136071989489083</v>
      </c>
      <c r="AC6">
        <f t="shared" si="18"/>
        <v>0.61360719894890836</v>
      </c>
    </row>
    <row r="7" spans="1:29" x14ac:dyDescent="0.2">
      <c r="A7" s="1" t="s">
        <v>0</v>
      </c>
      <c r="B7" s="1">
        <v>48</v>
      </c>
      <c r="C7" s="2">
        <v>-24.74</v>
      </c>
      <c r="D7" s="2">
        <v>28815.14</v>
      </c>
      <c r="E7" s="1">
        <v>10681.72336</v>
      </c>
      <c r="F7" s="3">
        <v>-23.241944</v>
      </c>
      <c r="G7">
        <v>-26.67</v>
      </c>
      <c r="H7">
        <f t="shared" si="5"/>
        <v>0.62842035248970252</v>
      </c>
      <c r="I7">
        <f t="shared" si="6"/>
        <v>0.37157964751029748</v>
      </c>
      <c r="K7">
        <f t="shared" si="7"/>
        <v>-40.412765212421291</v>
      </c>
      <c r="L7">
        <f t="shared" si="8"/>
        <v>-4.0089091929715508</v>
      </c>
      <c r="N7" s="1">
        <v>-20.40612308</v>
      </c>
      <c r="O7">
        <f>(N7-G7)/(F7-G7)</f>
        <v>1.8272387965657499</v>
      </c>
      <c r="P7">
        <f>(N7-F7)/(F7-G7)</f>
        <v>0.82723879656574995</v>
      </c>
      <c r="R7">
        <f t="shared" si="10"/>
        <v>6785.0355553333329</v>
      </c>
      <c r="S7">
        <f t="shared" si="11"/>
        <v>-23.241944</v>
      </c>
      <c r="T7">
        <f t="shared" si="12"/>
        <v>-26.67</v>
      </c>
      <c r="U7">
        <f t="shared" si="13"/>
        <v>0.76363483632854745</v>
      </c>
      <c r="V7">
        <f t="shared" si="14"/>
        <v>0.23636516367145252</v>
      </c>
      <c r="X7">
        <f t="shared" si="15"/>
        <v>-34.479807823022519</v>
      </c>
      <c r="Y7">
        <f t="shared" si="16"/>
        <v>-2.278203104915006</v>
      </c>
      <c r="AA7">
        <f t="shared" si="17"/>
        <v>-21.960942283333335</v>
      </c>
      <c r="AB7">
        <f t="shared" si="18"/>
        <v>1.3736816775066292</v>
      </c>
      <c r="AC7">
        <f t="shared" si="18"/>
        <v>0.37368167750662939</v>
      </c>
    </row>
    <row r="8" spans="1:29" x14ac:dyDescent="0.2">
      <c r="A8" s="1" t="s">
        <v>0</v>
      </c>
      <c r="B8" s="1">
        <v>72</v>
      </c>
      <c r="C8" s="2">
        <v>-24.74</v>
      </c>
      <c r="D8" s="2">
        <v>28815.14</v>
      </c>
      <c r="E8" s="1">
        <v>7875.4924739999997</v>
      </c>
      <c r="F8" s="3">
        <v>-23.241944</v>
      </c>
      <c r="G8">
        <v>-26.67</v>
      </c>
      <c r="H8">
        <f t="shared" si="5"/>
        <v>0.725796144393969</v>
      </c>
      <c r="I8">
        <f t="shared" si="6"/>
        <v>0.274203855606031</v>
      </c>
      <c r="K8">
        <f t="shared" si="7"/>
        <v>-35.450744711592407</v>
      </c>
      <c r="L8">
        <f t="shared" si="8"/>
        <v>-2.5614356100344922</v>
      </c>
      <c r="N8" s="1">
        <v>-19.163016760000001</v>
      </c>
      <c r="O8">
        <f t="shared" ref="O8:O10" si="19">(N8-G8)/(F8-G8)</f>
        <v>2.1898659881868898</v>
      </c>
      <c r="P8">
        <f t="shared" ref="P8:P10" si="20">(N8-F8)/(F8-G8)</f>
        <v>1.1898659881868898</v>
      </c>
      <c r="R8">
        <f t="shared" si="10"/>
        <v>4584.2936366666663</v>
      </c>
      <c r="S8">
        <f t="shared" si="11"/>
        <v>-23.241944</v>
      </c>
      <c r="T8">
        <f t="shared" si="12"/>
        <v>-26.67</v>
      </c>
      <c r="U8">
        <f t="shared" si="13"/>
        <v>0.84000025165349357</v>
      </c>
      <c r="V8">
        <f t="shared" si="14"/>
        <v>0.1599997483465064</v>
      </c>
      <c r="X8">
        <f t="shared" si="15"/>
        <v>-31.415492407414845</v>
      </c>
      <c r="Y8">
        <f t="shared" si="16"/>
        <v>-1.3843100601083658</v>
      </c>
      <c r="AA8">
        <f t="shared" si="17"/>
        <v>-20.710484749999999</v>
      </c>
      <c r="AB8">
        <f t="shared" si="18"/>
        <v>1.7384532953954075</v>
      </c>
      <c r="AC8">
        <f t="shared" si="18"/>
        <v>0.73845329539540749</v>
      </c>
    </row>
    <row r="9" spans="1:29" x14ac:dyDescent="0.2">
      <c r="A9" s="1" t="s">
        <v>0</v>
      </c>
      <c r="B9" s="1">
        <v>120</v>
      </c>
      <c r="C9" s="2">
        <v>-24.74</v>
      </c>
      <c r="D9" s="2">
        <v>28815.14</v>
      </c>
      <c r="E9" s="1">
        <v>6739.8263809999999</v>
      </c>
      <c r="F9" s="3">
        <v>-23.241944</v>
      </c>
      <c r="G9">
        <v>-26.67</v>
      </c>
      <c r="H9">
        <f t="shared" si="5"/>
        <v>0.76520358791417387</v>
      </c>
      <c r="I9">
        <f t="shared" si="6"/>
        <v>0.23479641208582613</v>
      </c>
      <c r="K9">
        <f t="shared" si="7"/>
        <v>-33.801598893800531</v>
      </c>
      <c r="L9">
        <f t="shared" si="8"/>
        <v>-2.0803624251764048</v>
      </c>
      <c r="N9" s="1">
        <v>-19.26247098</v>
      </c>
      <c r="O9">
        <f t="shared" si="19"/>
        <v>2.1608541459066011</v>
      </c>
      <c r="P9">
        <f t="shared" si="20"/>
        <v>1.1608541459066009</v>
      </c>
      <c r="R9">
        <f t="shared" si="10"/>
        <v>3777.9560839999999</v>
      </c>
      <c r="S9">
        <f t="shared" si="11"/>
        <v>-23.241944</v>
      </c>
      <c r="T9">
        <f t="shared" si="12"/>
        <v>-26.67</v>
      </c>
      <c r="U9">
        <f t="shared" si="13"/>
        <v>0.867980044094943</v>
      </c>
      <c r="V9">
        <f t="shared" si="14"/>
        <v>0.13201995590505688</v>
      </c>
      <c r="X9">
        <f t="shared" si="15"/>
        <v>-30.437505667688001</v>
      </c>
      <c r="Y9">
        <f t="shared" si="16"/>
        <v>-1.0990210392385642</v>
      </c>
      <c r="AA9">
        <f t="shared" si="17"/>
        <v>-21.003117926666668</v>
      </c>
      <c r="AB9">
        <f t="shared" si="18"/>
        <v>1.6530891191197963</v>
      </c>
      <c r="AC9">
        <f t="shared" si="18"/>
        <v>0.65308911911979617</v>
      </c>
    </row>
    <row r="10" spans="1:29" x14ac:dyDescent="0.2">
      <c r="A10" s="1" t="s">
        <v>0</v>
      </c>
      <c r="B10" s="1">
        <v>168</v>
      </c>
      <c r="C10" s="2">
        <v>-24.74</v>
      </c>
      <c r="D10" s="2">
        <v>28815.14</v>
      </c>
      <c r="E10" s="1">
        <v>3795.0111379999998</v>
      </c>
      <c r="F10" s="3">
        <v>-23.241944</v>
      </c>
      <c r="G10">
        <v>-26.67</v>
      </c>
      <c r="H10">
        <f t="shared" si="5"/>
        <v>0.86738823627274819</v>
      </c>
      <c r="I10">
        <f t="shared" si="6"/>
        <v>0.13261176372725181</v>
      </c>
      <c r="K10">
        <f t="shared" si="7"/>
        <v>-30.223374437648225</v>
      </c>
      <c r="L10">
        <f t="shared" si="8"/>
        <v>-1.0365567066723012</v>
      </c>
      <c r="N10" s="1">
        <v>-20.38911585</v>
      </c>
      <c r="O10">
        <f t="shared" si="19"/>
        <v>1.8321999844810002</v>
      </c>
      <c r="P10">
        <f t="shared" si="20"/>
        <v>0.83219998448100008</v>
      </c>
      <c r="R10">
        <f t="shared" si="10"/>
        <v>2060.5095608666666</v>
      </c>
      <c r="S10">
        <f t="shared" si="11"/>
        <v>-23.241944</v>
      </c>
      <c r="T10">
        <f t="shared" si="12"/>
        <v>-26.67</v>
      </c>
      <c r="U10">
        <f t="shared" si="13"/>
        <v>0.92757518150066032</v>
      </c>
      <c r="V10">
        <f t="shared" si="14"/>
        <v>7.2424818499339613E-2</v>
      </c>
      <c r="X10">
        <f t="shared" si="15"/>
        <v>-28.544773721065116</v>
      </c>
      <c r="Y10">
        <f t="shared" si="16"/>
        <v>-0.54689121795709073</v>
      </c>
      <c r="AA10">
        <f t="shared" si="17"/>
        <v>-23.209176529999997</v>
      </c>
      <c r="AB10">
        <f t="shared" si="18"/>
        <v>1.0095586157285648</v>
      </c>
      <c r="AC10">
        <f t="shared" si="18"/>
        <v>9.5586157285647514E-3</v>
      </c>
    </row>
    <row r="11" spans="1:29" x14ac:dyDescent="0.2">
      <c r="C11" s="2"/>
      <c r="N11" s="2"/>
    </row>
    <row r="12" spans="1:29" x14ac:dyDescent="0.2">
      <c r="A12" s="1" t="s">
        <v>7</v>
      </c>
      <c r="B12" s="1">
        <v>4</v>
      </c>
      <c r="C12" s="2">
        <v>-24.13</v>
      </c>
      <c r="D12" s="2">
        <v>28815.14</v>
      </c>
      <c r="E12" s="1">
        <v>7601.1686300000001</v>
      </c>
      <c r="F12" s="3">
        <v>-23.241944</v>
      </c>
      <c r="G12">
        <v>-26.67</v>
      </c>
      <c r="H12">
        <f>(E12-F12-D12)/(G12-F12-D12)</f>
        <v>0.73531514073920501</v>
      </c>
      <c r="I12">
        <f>1-H12</f>
        <v>0.26468485926079499</v>
      </c>
      <c r="K12">
        <f>(E12-(I12*D12))/H12</f>
        <v>-35.036196118857184</v>
      </c>
      <c r="L12">
        <f>(K12-G12)/(F12-G12)</f>
        <v>-2.4405074242827944</v>
      </c>
      <c r="N12" s="1">
        <v>-25.682656510000001</v>
      </c>
      <c r="O12">
        <f t="shared" ref="O12" si="21">(N12-G12)/(F12-G12)</f>
        <v>0.28801848336199881</v>
      </c>
      <c r="P12">
        <f t="shared" ref="P12" si="22">(N12-F12)/(F12-G12)</f>
        <v>-0.71198151663800113</v>
      </c>
    </row>
    <row r="13" spans="1:29" x14ac:dyDescent="0.2">
      <c r="A13" s="1" t="s">
        <v>7</v>
      </c>
      <c r="B13" s="1">
        <v>8</v>
      </c>
      <c r="C13" s="2">
        <v>-24.13</v>
      </c>
      <c r="D13" s="2">
        <v>28815.14</v>
      </c>
      <c r="E13" s="1">
        <v>10261.66418</v>
      </c>
      <c r="F13" s="3">
        <v>-23.241944</v>
      </c>
      <c r="G13">
        <v>-26.67</v>
      </c>
      <c r="H13">
        <f t="shared" ref="H13:H19" si="23">(E13-F13-D13)/(G13-F13-D13)</f>
        <v>0.64299634319068888</v>
      </c>
      <c r="I13">
        <f t="shared" ref="I13:I19" si="24">1-H13</f>
        <v>0.35700365680931112</v>
      </c>
      <c r="K13">
        <f t="shared" ref="K13:K19" si="25">(E13-(I13*D13))/H13</f>
        <v>-39.574364211751835</v>
      </c>
      <c r="L13">
        <f t="shared" ref="L13:L19" si="26">(K13-G13)/(F13-G13)</f>
        <v>-3.7643388006939871</v>
      </c>
      <c r="N13" s="1">
        <v>-22.565045869999999</v>
      </c>
      <c r="O13">
        <f t="shared" ref="O13:O19" si="27">(N13-G13)/(F13-G13)</f>
        <v>1.1974583058153079</v>
      </c>
      <c r="P13">
        <f t="shared" ref="P13:P19" si="28">(N13-F13)/(F13-G13)</f>
        <v>0.19745830581530791</v>
      </c>
    </row>
    <row r="14" spans="1:29" x14ac:dyDescent="0.2">
      <c r="A14" s="1" t="s">
        <v>7</v>
      </c>
      <c r="B14" s="1">
        <v>12</v>
      </c>
      <c r="C14" s="2">
        <v>-24.13</v>
      </c>
      <c r="D14" s="2">
        <v>28815.14</v>
      </c>
      <c r="E14" s="1">
        <v>15309.98575</v>
      </c>
      <c r="F14" s="3">
        <v>-23.241944</v>
      </c>
      <c r="G14">
        <v>-26.67</v>
      </c>
      <c r="H14">
        <f t="shared" si="23"/>
        <v>0.4678203399905943</v>
      </c>
      <c r="I14">
        <f t="shared" si="24"/>
        <v>0.53217966000940575</v>
      </c>
      <c r="K14">
        <f t="shared" si="25"/>
        <v>-53.109401621842579</v>
      </c>
      <c r="L14">
        <f t="shared" si="26"/>
        <v>-7.7126516083292005</v>
      </c>
      <c r="N14" s="1">
        <v>-21.243123839999999</v>
      </c>
      <c r="O14">
        <f t="shared" si="27"/>
        <v>1.5830768692226731</v>
      </c>
      <c r="P14">
        <f t="shared" si="28"/>
        <v>0.58307686922267321</v>
      </c>
    </row>
    <row r="15" spans="1:29" x14ac:dyDescent="0.2">
      <c r="A15" s="1" t="s">
        <v>7</v>
      </c>
      <c r="B15" s="1">
        <v>24</v>
      </c>
      <c r="C15" s="2">
        <v>-24.13</v>
      </c>
      <c r="D15" s="2">
        <v>28815.14</v>
      </c>
      <c r="E15" s="1">
        <v>9046.4539769999992</v>
      </c>
      <c r="F15" s="3">
        <v>-23.241944</v>
      </c>
      <c r="G15">
        <v>-26.67</v>
      </c>
      <c r="H15">
        <f t="shared" si="23"/>
        <v>0.68516395542730713</v>
      </c>
      <c r="I15">
        <f t="shared" si="24"/>
        <v>0.31483604457269287</v>
      </c>
      <c r="K15">
        <f t="shared" si="25"/>
        <v>-37.349782056802191</v>
      </c>
      <c r="L15">
        <f t="shared" si="26"/>
        <v>-3.1154047824195943</v>
      </c>
      <c r="N15" s="1">
        <v>-23.31862765</v>
      </c>
      <c r="O15">
        <f t="shared" si="27"/>
        <v>0.97763057254607288</v>
      </c>
      <c r="P15">
        <f t="shared" si="28"/>
        <v>-2.2369427453927129E-2</v>
      </c>
    </row>
    <row r="16" spans="1:29" x14ac:dyDescent="0.2">
      <c r="A16" s="1" t="s">
        <v>7</v>
      </c>
      <c r="B16" s="1">
        <v>48</v>
      </c>
      <c r="C16" s="2">
        <v>-24.13</v>
      </c>
      <c r="D16" s="2">
        <v>28815.14</v>
      </c>
      <c r="E16" s="1">
        <v>3239.9987569999998</v>
      </c>
      <c r="F16" s="3">
        <v>-23.241944</v>
      </c>
      <c r="G16">
        <v>-26.67</v>
      </c>
      <c r="H16">
        <f t="shared" si="23"/>
        <v>0.88664708285809912</v>
      </c>
      <c r="I16">
        <f t="shared" si="24"/>
        <v>0.11335291714190088</v>
      </c>
      <c r="K16">
        <f t="shared" si="25"/>
        <v>-29.641353770156023</v>
      </c>
      <c r="L16">
        <f t="shared" si="26"/>
        <v>-0.86677515482711487</v>
      </c>
      <c r="N16" s="1">
        <v>-24.170206440000001</v>
      </c>
      <c r="O16">
        <f t="shared" si="27"/>
        <v>0.72921608048409925</v>
      </c>
      <c r="P16">
        <f t="shared" si="28"/>
        <v>-0.27078391951590075</v>
      </c>
    </row>
    <row r="17" spans="1:29" x14ac:dyDescent="0.2">
      <c r="A17" s="1" t="s">
        <v>7</v>
      </c>
      <c r="B17" s="1">
        <v>72</v>
      </c>
      <c r="C17" s="2">
        <v>-24.13</v>
      </c>
      <c r="D17" s="2">
        <v>28815.14</v>
      </c>
      <c r="E17" s="1">
        <v>1675.343705</v>
      </c>
      <c r="F17" s="3">
        <v>-23.241944</v>
      </c>
      <c r="G17">
        <v>-26.67</v>
      </c>
      <c r="H17">
        <f t="shared" si="23"/>
        <v>0.94094037907460693</v>
      </c>
      <c r="I17">
        <f t="shared" si="24"/>
        <v>5.9059620925393075E-2</v>
      </c>
      <c r="K17">
        <f t="shared" si="25"/>
        <v>-28.128817617712574</v>
      </c>
      <c r="L17">
        <f t="shared" si="26"/>
        <v>-0.42555244655063157</v>
      </c>
      <c r="N17" s="1">
        <v>-22.24022145</v>
      </c>
      <c r="O17">
        <f t="shared" si="27"/>
        <v>1.2922130064386346</v>
      </c>
      <c r="P17">
        <f t="shared" si="28"/>
        <v>0.29221300643863451</v>
      </c>
    </row>
    <row r="18" spans="1:29" x14ac:dyDescent="0.2">
      <c r="A18" s="1" t="s">
        <v>7</v>
      </c>
      <c r="B18" s="1">
        <v>120</v>
      </c>
      <c r="C18" s="2">
        <v>-24.13</v>
      </c>
      <c r="D18" s="2">
        <v>28815.14</v>
      </c>
      <c r="E18" s="1">
        <v>1154.93407</v>
      </c>
      <c r="F18" s="3">
        <v>-23.241944</v>
      </c>
      <c r="G18">
        <v>-26.67</v>
      </c>
      <c r="H18">
        <f t="shared" si="23"/>
        <v>0.95899851555067139</v>
      </c>
      <c r="I18">
        <f t="shared" si="24"/>
        <v>4.1001484449328607E-2</v>
      </c>
      <c r="K18">
        <f t="shared" si="25"/>
        <v>-27.663697268595833</v>
      </c>
      <c r="L18">
        <f t="shared" si="26"/>
        <v>-0.28987194742321321</v>
      </c>
      <c r="N18" s="1">
        <v>-23.189860830000001</v>
      </c>
      <c r="O18">
        <f t="shared" si="27"/>
        <v>1.0151932086290305</v>
      </c>
      <c r="P18">
        <f t="shared" si="28"/>
        <v>1.5193208629030416E-2</v>
      </c>
    </row>
    <row r="19" spans="1:29" x14ac:dyDescent="0.2">
      <c r="A19" s="1" t="s">
        <v>7</v>
      </c>
      <c r="B19" s="1">
        <v>168</v>
      </c>
      <c r="C19" s="2">
        <v>-24.13</v>
      </c>
      <c r="D19" s="2">
        <v>28815.14</v>
      </c>
      <c r="E19" s="1">
        <v>688.47904359999995</v>
      </c>
      <c r="F19" s="3">
        <v>-23.241944</v>
      </c>
      <c r="G19">
        <v>-26.67</v>
      </c>
      <c r="H19">
        <f t="shared" si="23"/>
        <v>0.97518443518045972</v>
      </c>
      <c r="I19">
        <f t="shared" si="24"/>
        <v>2.4815564819540281E-2</v>
      </c>
      <c r="K19">
        <f t="shared" si="25"/>
        <v>-27.261438857161778</v>
      </c>
      <c r="L19">
        <f t="shared" si="26"/>
        <v>-0.17252893685569201</v>
      </c>
      <c r="N19" s="1">
        <v>-25.71201709</v>
      </c>
      <c r="O19">
        <f t="shared" si="27"/>
        <v>0.27945369328855812</v>
      </c>
      <c r="P19">
        <f t="shared" si="28"/>
        <v>-0.72054630671144182</v>
      </c>
    </row>
    <row r="20" spans="1:29" x14ac:dyDescent="0.2">
      <c r="C20" s="2"/>
      <c r="N20" s="2"/>
    </row>
    <row r="21" spans="1:29" x14ac:dyDescent="0.2">
      <c r="A21" s="1" t="s">
        <v>8</v>
      </c>
      <c r="B21" s="1">
        <v>4</v>
      </c>
      <c r="C21" s="2">
        <v>-24.61</v>
      </c>
      <c r="D21" s="2">
        <v>28815.14</v>
      </c>
      <c r="E21" s="1">
        <v>7520.4751029999998</v>
      </c>
      <c r="F21" s="3">
        <v>-23.241944</v>
      </c>
      <c r="G21">
        <v>-26.67</v>
      </c>
      <c r="H21">
        <f>(E21-F21-D21)/(G21-F21-D21)</f>
        <v>0.7381151940535543</v>
      </c>
      <c r="I21">
        <f>1-H21</f>
        <v>0.2618848059464457</v>
      </c>
      <c r="K21">
        <f>(E21-(I21*D21))/H21</f>
        <v>-34.916290068668552</v>
      </c>
      <c r="L21">
        <f>(K21-G21)/(F21-G21)</f>
        <v>-2.4055295679733781</v>
      </c>
      <c r="N21" s="1">
        <v>-27.26773399</v>
      </c>
      <c r="O21">
        <f t="shared" ref="O21:O28" si="29">(N21-G21)/(F21-G21)</f>
        <v>-0.17436529333243039</v>
      </c>
      <c r="P21">
        <f t="shared" ref="P21:P28" si="30">(N21-F21)/(F21-G21)</f>
        <v>-1.1743652933324304</v>
      </c>
    </row>
    <row r="22" spans="1:29" x14ac:dyDescent="0.2">
      <c r="A22" s="1" t="s">
        <v>8</v>
      </c>
      <c r="B22" s="1">
        <v>8</v>
      </c>
      <c r="C22" s="2">
        <v>-24.61</v>
      </c>
      <c r="D22" s="2">
        <v>28815.14</v>
      </c>
      <c r="E22" s="1">
        <v>11704.402480000001</v>
      </c>
      <c r="F22" s="3">
        <v>-23.241944</v>
      </c>
      <c r="G22">
        <v>-26.67</v>
      </c>
      <c r="H22">
        <f t="shared" ref="H22:H28" si="31">(E22-F22-D22)/(G22-F22-D22)</f>
        <v>0.59293354002862753</v>
      </c>
      <c r="I22">
        <f t="shared" ref="I22:I28" si="32">1-H22</f>
        <v>0.40706645997137247</v>
      </c>
      <c r="K22">
        <f t="shared" ref="K22:K28" si="33">(E22-(I22*D22))/H22</f>
        <v>-42.626283846707238</v>
      </c>
      <c r="L22">
        <f t="shared" ref="L22:L28" si="34">(K22-G22)/(F22-G22)</f>
        <v>-4.6546158658747787</v>
      </c>
      <c r="N22" s="1">
        <v>-22.509565219999999</v>
      </c>
      <c r="O22">
        <f t="shared" si="29"/>
        <v>1.2136425951034642</v>
      </c>
      <c r="P22">
        <f t="shared" si="30"/>
        <v>0.21364259510346414</v>
      </c>
    </row>
    <row r="23" spans="1:29" x14ac:dyDescent="0.2">
      <c r="A23" s="1" t="s">
        <v>8</v>
      </c>
      <c r="B23" s="1">
        <v>12</v>
      </c>
      <c r="C23" s="2">
        <v>-24.61</v>
      </c>
      <c r="D23" s="2">
        <v>28815.14</v>
      </c>
      <c r="E23" s="1">
        <v>16662.953829999999</v>
      </c>
      <c r="F23" s="3">
        <v>-23.241944</v>
      </c>
      <c r="G23">
        <v>-26.67</v>
      </c>
      <c r="H23">
        <f t="shared" si="31"/>
        <v>0.42087255003201884</v>
      </c>
      <c r="I23">
        <f t="shared" si="32"/>
        <v>0.57912744996798116</v>
      </c>
      <c r="K23">
        <f t="shared" si="33"/>
        <v>-58.651291628538083</v>
      </c>
      <c r="L23">
        <f t="shared" si="34"/>
        <v>-9.3292792266340072</v>
      </c>
      <c r="N23" s="1">
        <v>-20.029681270000001</v>
      </c>
      <c r="O23">
        <f t="shared" si="29"/>
        <v>1.9370508328918774</v>
      </c>
      <c r="P23">
        <f t="shared" si="30"/>
        <v>0.93705083289187741</v>
      </c>
    </row>
    <row r="24" spans="1:29" x14ac:dyDescent="0.2">
      <c r="A24" s="1" t="s">
        <v>8</v>
      </c>
      <c r="B24" s="1">
        <v>24</v>
      </c>
      <c r="C24" s="2">
        <v>-24.61</v>
      </c>
      <c r="D24" s="2">
        <v>28815.14</v>
      </c>
      <c r="E24" s="1">
        <v>13257.09374</v>
      </c>
      <c r="F24" s="3">
        <v>-23.241944</v>
      </c>
      <c r="G24">
        <v>-26.67</v>
      </c>
      <c r="H24">
        <f t="shared" si="31"/>
        <v>0.53905538560461774</v>
      </c>
      <c r="I24">
        <f t="shared" si="32"/>
        <v>0.46094461439538226</v>
      </c>
      <c r="K24">
        <f t="shared" si="33"/>
        <v>-46.544115352476396</v>
      </c>
      <c r="L24">
        <f t="shared" si="34"/>
        <v>-5.7974885335818271</v>
      </c>
      <c r="N24" s="1">
        <v>-21.096157890000001</v>
      </c>
      <c r="O24">
        <f t="shared" si="29"/>
        <v>1.6259483829902424</v>
      </c>
      <c r="P24">
        <f t="shared" si="30"/>
        <v>0.62594838299024247</v>
      </c>
    </row>
    <row r="25" spans="1:29" x14ac:dyDescent="0.2">
      <c r="A25" s="1" t="s">
        <v>8</v>
      </c>
      <c r="B25" s="1">
        <v>48</v>
      </c>
      <c r="C25" s="2">
        <v>-24.61</v>
      </c>
      <c r="D25" s="2">
        <v>28815.14</v>
      </c>
      <c r="E25" s="1">
        <v>6433.3845490000003</v>
      </c>
      <c r="F25" s="3">
        <v>-23.241944</v>
      </c>
      <c r="G25">
        <v>-26.67</v>
      </c>
      <c r="H25">
        <f t="shared" si="31"/>
        <v>0.77583707363784082</v>
      </c>
      <c r="I25">
        <f t="shared" si="32"/>
        <v>0.22416292636215918</v>
      </c>
      <c r="K25">
        <f t="shared" si="33"/>
        <v>-33.385304486490249</v>
      </c>
      <c r="L25">
        <f t="shared" si="34"/>
        <v>-1.958924966946352</v>
      </c>
      <c r="N25" s="1">
        <v>-21.306497329999999</v>
      </c>
      <c r="O25">
        <f t="shared" si="29"/>
        <v>1.564590155470039</v>
      </c>
      <c r="P25">
        <f t="shared" si="30"/>
        <v>0.56459015547003899</v>
      </c>
    </row>
    <row r="26" spans="1:29" x14ac:dyDescent="0.2">
      <c r="A26" s="1" t="s">
        <v>8</v>
      </c>
      <c r="B26" s="1">
        <v>72</v>
      </c>
      <c r="C26" s="2">
        <v>-24.61</v>
      </c>
      <c r="D26" s="2">
        <v>28815.14</v>
      </c>
      <c r="E26" s="1">
        <v>4202.044731</v>
      </c>
      <c r="F26" s="3">
        <v>-23.241944</v>
      </c>
      <c r="G26">
        <v>-26.67</v>
      </c>
      <c r="H26">
        <f t="shared" si="31"/>
        <v>0.85326423149190489</v>
      </c>
      <c r="I26">
        <f t="shared" si="32"/>
        <v>0.14673576850809511</v>
      </c>
      <c r="K26">
        <f t="shared" si="33"/>
        <v>-30.666914892939563</v>
      </c>
      <c r="L26">
        <f t="shared" si="34"/>
        <v>-1.1659421237399736</v>
      </c>
      <c r="N26" s="1">
        <v>-20.72821604</v>
      </c>
      <c r="O26">
        <f t="shared" si="29"/>
        <v>1.7332808915606979</v>
      </c>
      <c r="P26">
        <f t="shared" si="30"/>
        <v>0.73328089156069787</v>
      </c>
    </row>
    <row r="27" spans="1:29" x14ac:dyDescent="0.2">
      <c r="A27" s="1" t="s">
        <v>8</v>
      </c>
      <c r="B27" s="1">
        <v>120</v>
      </c>
      <c r="C27" s="2">
        <v>-24.61</v>
      </c>
      <c r="D27" s="2">
        <v>28815.14</v>
      </c>
      <c r="E27" s="1">
        <v>3439.1078010000001</v>
      </c>
      <c r="F27" s="3">
        <v>-23.241944</v>
      </c>
      <c r="G27">
        <v>-26.67</v>
      </c>
      <c r="H27">
        <f t="shared" si="31"/>
        <v>0.87973802881998409</v>
      </c>
      <c r="I27">
        <f t="shared" si="32"/>
        <v>0.12026197118001591</v>
      </c>
      <c r="K27">
        <f t="shared" si="33"/>
        <v>-29.847220840667635</v>
      </c>
      <c r="L27">
        <f t="shared" si="34"/>
        <v>-0.92682874511607516</v>
      </c>
      <c r="N27" s="1">
        <v>-20.557021970000001</v>
      </c>
      <c r="O27">
        <f t="shared" si="29"/>
        <v>1.7832200028237573</v>
      </c>
      <c r="P27">
        <f t="shared" si="30"/>
        <v>0.78322000282375726</v>
      </c>
    </row>
    <row r="28" spans="1:29" x14ac:dyDescent="0.2">
      <c r="A28" s="1" t="s">
        <v>8</v>
      </c>
      <c r="B28" s="1">
        <v>168</v>
      </c>
      <c r="C28" s="2">
        <v>-24.61</v>
      </c>
      <c r="D28" s="2">
        <v>28815.14</v>
      </c>
      <c r="E28" s="1">
        <v>1698.038501</v>
      </c>
      <c r="F28" s="3">
        <v>-23.241944</v>
      </c>
      <c r="G28">
        <v>-26.67</v>
      </c>
      <c r="H28">
        <f t="shared" si="31"/>
        <v>0.94015287304877326</v>
      </c>
      <c r="I28">
        <f t="shared" si="32"/>
        <v>5.9847126951226737E-2</v>
      </c>
      <c r="K28">
        <f t="shared" si="33"/>
        <v>-28.149507868385342</v>
      </c>
      <c r="L28">
        <f t="shared" si="34"/>
        <v>-0.43158801034327904</v>
      </c>
      <c r="N28" s="1">
        <v>-23.526396649999999</v>
      </c>
      <c r="O28">
        <f t="shared" si="29"/>
        <v>0.91702216941613601</v>
      </c>
      <c r="P28">
        <f t="shared" si="30"/>
        <v>-8.2977830583864001E-2</v>
      </c>
    </row>
    <row r="30" spans="1:29" x14ac:dyDescent="0.2">
      <c r="U30" t="s">
        <v>27</v>
      </c>
      <c r="V30" t="s">
        <v>28</v>
      </c>
    </row>
    <row r="31" spans="1:29" x14ac:dyDescent="0.2">
      <c r="A31" s="1" t="s">
        <v>20</v>
      </c>
      <c r="C31" s="2">
        <v>-24.44</v>
      </c>
      <c r="D31" s="2">
        <v>28815.14</v>
      </c>
      <c r="E31" s="1">
        <v>5917.7131479999998</v>
      </c>
      <c r="F31">
        <v>-21.517417680000001</v>
      </c>
      <c r="G31">
        <v>-23.98</v>
      </c>
      <c r="H31">
        <f t="shared" ref="H31" si="35">(E31-F31-D31)/(G31-F31-D31)</f>
        <v>0.79381722920818842</v>
      </c>
      <c r="I31">
        <f t="shared" ref="I31:I56" si="36">1-H31</f>
        <v>0.20618277079181158</v>
      </c>
      <c r="K31">
        <f t="shared" ref="K31" si="37">(E31-(I31*D31))/H31</f>
        <v>-29.568844175093194</v>
      </c>
      <c r="L31">
        <f t="shared" ref="L31" si="38">(K31-G31)/(F31-G31)</f>
        <v>-2.269505522598406</v>
      </c>
      <c r="N31" s="1">
        <v>-23.304667160000001</v>
      </c>
      <c r="O31">
        <f>(N31-G31)/(F31-G31)</f>
        <v>0.27423767096646728</v>
      </c>
      <c r="P31">
        <f>(O31-H31)/(G31-H31)</f>
        <v>2.0972930955070572E-2</v>
      </c>
      <c r="R31">
        <f>AVERAGE(E31,E40,E49)</f>
        <v>5610.2603019999997</v>
      </c>
      <c r="S31">
        <f t="shared" ref="S31:S38" si="39">AVERAGE(F31,F40,F49)</f>
        <v>-21.517417680000005</v>
      </c>
      <c r="T31">
        <f t="shared" ref="T31:T38" si="40">AVERAGE(G31,G40,G49)</f>
        <v>-23.98</v>
      </c>
      <c r="U31">
        <f t="shared" ref="U31:U38" si="41">AVERAGE(H31,H40,H49)</f>
        <v>0.80448615439451288</v>
      </c>
      <c r="V31">
        <f t="shared" ref="V31:V38" si="42">AVERAGE(I31,I40,I49)</f>
        <v>0.19551384560548715</v>
      </c>
      <c r="X31">
        <f>AVERAGE(K31,K40,K49)</f>
        <v>-29.22197421860589</v>
      </c>
      <c r="Y31">
        <f t="shared" ref="Y31:Y38" si="43">AVERAGE(L31,L40,L49)</f>
        <v>-2.128649335306644</v>
      </c>
      <c r="AA31">
        <f t="shared" ref="AA31:AA38" si="44">AVERAGE(N31,N40,N49)</f>
        <v>-23.229375113333333</v>
      </c>
      <c r="AB31">
        <f t="shared" ref="AB31:AB38" si="45">AVERAGE(O31,O40,O49)</f>
        <v>0.30481209930341185</v>
      </c>
      <c r="AC31">
        <f t="shared" ref="AC31:AC38" si="46">AVERAGE(P31,P40,P49)</f>
        <v>2.0192278221506196E-2</v>
      </c>
    </row>
    <row r="32" spans="1:29" x14ac:dyDescent="0.2">
      <c r="A32" s="1" t="s">
        <v>20</v>
      </c>
      <c r="C32" s="2">
        <v>-24.44</v>
      </c>
      <c r="D32" s="2">
        <v>28815.14</v>
      </c>
      <c r="E32" s="1">
        <v>9299.280143</v>
      </c>
      <c r="F32">
        <v>-21.517417680000001</v>
      </c>
      <c r="G32">
        <v>-23.98</v>
      </c>
      <c r="H32">
        <f t="shared" ref="H32:H38" si="47">(E32-F32-D32)/(G32-F32-D32)</f>
        <v>0.67647342916999109</v>
      </c>
      <c r="I32">
        <f t="shared" si="36"/>
        <v>0.32352657083000891</v>
      </c>
      <c r="K32">
        <f t="shared" ref="K32:K38" si="48">(E32-(I32*D32))/H32</f>
        <v>-34.270805307266009</v>
      </c>
      <c r="L32">
        <f t="shared" ref="L32:L38" si="49">(K32-G32)/(F32-G32)</f>
        <v>-4.1788675341687709</v>
      </c>
      <c r="N32" s="1">
        <v>36.298749999999998</v>
      </c>
      <c r="O32">
        <f t="shared" ref="O32:P32" si="50">(N32-G32)/(F32-G32)</f>
        <v>24.47786192178949</v>
      </c>
      <c r="P32">
        <f t="shared" si="50"/>
        <v>-0.96532006334941312</v>
      </c>
      <c r="R32">
        <f t="shared" ref="R32:R38" si="51">AVERAGE(E32,E41,E50)</f>
        <v>9535.5259943333331</v>
      </c>
      <c r="S32">
        <f t="shared" si="39"/>
        <v>-21.517417680000005</v>
      </c>
      <c r="T32">
        <f t="shared" si="40"/>
        <v>-23.98</v>
      </c>
      <c r="U32">
        <f t="shared" si="41"/>
        <v>0.66827545882674422</v>
      </c>
      <c r="V32">
        <f t="shared" si="42"/>
        <v>0.33172454117325578</v>
      </c>
      <c r="X32">
        <f t="shared" ref="X32:X38" si="52">AVERAGE(K32,K41,K50)</f>
        <v>-34.694241041023282</v>
      </c>
      <c r="Y32">
        <f t="shared" si="43"/>
        <v>-4.350815383513063</v>
      </c>
      <c r="AA32">
        <f t="shared" si="44"/>
        <v>-1.3564565499999997</v>
      </c>
      <c r="AB32">
        <f t="shared" si="45"/>
        <v>9.1869186529366491</v>
      </c>
      <c r="AC32">
        <f t="shared" si="46"/>
        <v>-0.34551219770212338</v>
      </c>
    </row>
    <row r="33" spans="1:29" x14ac:dyDescent="0.2">
      <c r="A33" s="1" t="s">
        <v>20</v>
      </c>
      <c r="C33" s="2">
        <v>-24.44</v>
      </c>
      <c r="D33" s="2">
        <v>28815.14</v>
      </c>
      <c r="E33" s="1">
        <v>12955.9166</v>
      </c>
      <c r="F33">
        <v>-21.517417680000001</v>
      </c>
      <c r="G33">
        <v>-23.98</v>
      </c>
      <c r="H33">
        <f t="shared" si="47"/>
        <v>0.54958444017257191</v>
      </c>
      <c r="I33">
        <f t="shared" si="36"/>
        <v>0.45041555982742809</v>
      </c>
      <c r="K33">
        <f t="shared" si="48"/>
        <v>-41.614741855745663</v>
      </c>
      <c r="L33">
        <f t="shared" si="49"/>
        <v>-7.1610770988340677</v>
      </c>
      <c r="N33" s="1">
        <v>-14.29985915</v>
      </c>
      <c r="O33">
        <f t="shared" ref="O33:P33" si="53">(N33-G33)/(F33-G33)</f>
        <v>3.9308902575082256</v>
      </c>
      <c r="P33">
        <f t="shared" si="53"/>
        <v>-0.13784602937659327</v>
      </c>
      <c r="R33">
        <f t="shared" si="51"/>
        <v>14271.340333333334</v>
      </c>
      <c r="S33">
        <f t="shared" si="39"/>
        <v>-21.517417680000005</v>
      </c>
      <c r="T33">
        <f t="shared" si="40"/>
        <v>-23.98</v>
      </c>
      <c r="U33">
        <f t="shared" si="41"/>
        <v>0.50393790418555795</v>
      </c>
      <c r="V33">
        <f t="shared" si="42"/>
        <v>0.49606209581444194</v>
      </c>
      <c r="X33">
        <f t="shared" si="52"/>
        <v>-45.658576195100387</v>
      </c>
      <c r="Y33">
        <f t="shared" si="43"/>
        <v>-8.8031884331486641</v>
      </c>
      <c r="AA33">
        <f t="shared" si="44"/>
        <v>-17.641505053333333</v>
      </c>
      <c r="AB33">
        <f t="shared" si="45"/>
        <v>2.5739220553921096</v>
      </c>
      <c r="AC33">
        <f t="shared" si="46"/>
        <v>-8.4485187867321732E-2</v>
      </c>
    </row>
    <row r="34" spans="1:29" x14ac:dyDescent="0.2">
      <c r="A34" s="1" t="s">
        <v>20</v>
      </c>
      <c r="C34" s="2">
        <v>-24.44</v>
      </c>
      <c r="D34" s="2">
        <v>28815.14</v>
      </c>
      <c r="E34" s="1">
        <v>14835.27032</v>
      </c>
      <c r="F34">
        <v>-21.517417680000001</v>
      </c>
      <c r="G34">
        <v>-23.98</v>
      </c>
      <c r="H34">
        <f t="shared" si="47"/>
        <v>0.48436896242311439</v>
      </c>
      <c r="I34">
        <f t="shared" si="36"/>
        <v>0.51563103757688555</v>
      </c>
      <c r="K34">
        <f t="shared" si="48"/>
        <v>-46.886191901329155</v>
      </c>
      <c r="L34">
        <f t="shared" si="49"/>
        <v>-9.3016959129833925</v>
      </c>
      <c r="N34" s="1">
        <v>-16.157467359999998</v>
      </c>
      <c r="O34">
        <f t="shared" ref="O34:P34" si="54">(N34-G34)/(F34-G34)</f>
        <v>3.1765568104947675</v>
      </c>
      <c r="P34">
        <f t="shared" si="54"/>
        <v>-0.11004526019889624</v>
      </c>
      <c r="R34">
        <f t="shared" si="51"/>
        <v>14484.979456666668</v>
      </c>
      <c r="S34">
        <f t="shared" si="39"/>
        <v>-21.517417680000005</v>
      </c>
      <c r="T34">
        <f t="shared" si="40"/>
        <v>-23.98</v>
      </c>
      <c r="U34">
        <f t="shared" si="41"/>
        <v>0.49652441020308485</v>
      </c>
      <c r="V34">
        <f t="shared" si="42"/>
        <v>0.50347558979691509</v>
      </c>
      <c r="X34">
        <f t="shared" si="52"/>
        <v>-46.029122565882744</v>
      </c>
      <c r="Y34">
        <f t="shared" si="43"/>
        <v>-8.9536590865651764</v>
      </c>
      <c r="AA34">
        <f t="shared" si="44"/>
        <v>-15.680434830000001</v>
      </c>
      <c r="AB34">
        <f t="shared" si="45"/>
        <v>3.3702691287087632</v>
      </c>
      <c r="AC34">
        <f t="shared" si="46"/>
        <v>-0.11732302961940065</v>
      </c>
    </row>
    <row r="35" spans="1:29" x14ac:dyDescent="0.2">
      <c r="A35" s="1" t="s">
        <v>20</v>
      </c>
      <c r="C35" s="2">
        <v>-24.44</v>
      </c>
      <c r="D35" s="2">
        <v>28815.14</v>
      </c>
      <c r="E35" s="1">
        <v>9754.8131720000001</v>
      </c>
      <c r="F35">
        <v>-21.517417680000001</v>
      </c>
      <c r="G35">
        <v>-23.98</v>
      </c>
      <c r="H35">
        <f t="shared" si="47"/>
        <v>0.66066597163778551</v>
      </c>
      <c r="I35">
        <f t="shared" si="36"/>
        <v>0.33933402836221449</v>
      </c>
      <c r="K35">
        <f t="shared" si="48"/>
        <v>-35.031866351170684</v>
      </c>
      <c r="L35">
        <f t="shared" si="49"/>
        <v>-4.4879175251979753</v>
      </c>
      <c r="N35" s="1">
        <v>-17.034716979999999</v>
      </c>
      <c r="O35">
        <f t="shared" ref="O35:P35" si="55">(N35-G35)/(F35-G35)</f>
        <v>2.8203252186103587</v>
      </c>
      <c r="P35">
        <f t="shared" si="55"/>
        <v>-8.7646139493892397E-2</v>
      </c>
      <c r="R35">
        <f t="shared" si="51"/>
        <v>8501.2830980000017</v>
      </c>
      <c r="S35">
        <f t="shared" si="39"/>
        <v>-21.517417680000005</v>
      </c>
      <c r="T35">
        <f t="shared" si="40"/>
        <v>-23.98</v>
      </c>
      <c r="U35">
        <f t="shared" si="41"/>
        <v>0.70416473495160314</v>
      </c>
      <c r="V35">
        <f t="shared" si="42"/>
        <v>0.2958352650483968</v>
      </c>
      <c r="X35">
        <f t="shared" si="52"/>
        <v>-33.110817473546213</v>
      </c>
      <c r="Y35">
        <f t="shared" si="43"/>
        <v>-3.7078222317238985</v>
      </c>
      <c r="AA35">
        <f t="shared" si="44"/>
        <v>-19.292858296666665</v>
      </c>
      <c r="AB35">
        <f t="shared" si="45"/>
        <v>1.9033441705751126</v>
      </c>
      <c r="AC35">
        <f t="shared" si="46"/>
        <v>-4.8615506184926528E-2</v>
      </c>
    </row>
    <row r="36" spans="1:29" x14ac:dyDescent="0.2">
      <c r="A36" s="1" t="s">
        <v>20</v>
      </c>
      <c r="C36" s="2">
        <v>-24.44</v>
      </c>
      <c r="D36" s="2">
        <v>28815.14</v>
      </c>
      <c r="E36" s="1">
        <v>6656.39221</v>
      </c>
      <c r="F36">
        <v>-21.517417680000001</v>
      </c>
      <c r="G36">
        <v>-23.98</v>
      </c>
      <c r="H36">
        <f t="shared" si="47"/>
        <v>0.76818431752200989</v>
      </c>
      <c r="I36">
        <f t="shared" si="36"/>
        <v>0.23181568247799011</v>
      </c>
      <c r="K36">
        <f t="shared" si="48"/>
        <v>-30.473330768252332</v>
      </c>
      <c r="L36">
        <f t="shared" si="49"/>
        <v>-2.6367974445022142</v>
      </c>
      <c r="N36" s="1">
        <v>-16.537525769999998</v>
      </c>
      <c r="O36">
        <f t="shared" ref="O36:P36" si="56">(N36-G36)/(F36-G36)</f>
        <v>3.0222235291610491</v>
      </c>
      <c r="P36">
        <f t="shared" si="56"/>
        <v>-9.107897301553361E-2</v>
      </c>
      <c r="R36">
        <f t="shared" si="51"/>
        <v>6041.8066560000007</v>
      </c>
      <c r="S36">
        <f t="shared" si="39"/>
        <v>-21.517417680000005</v>
      </c>
      <c r="T36">
        <f t="shared" si="40"/>
        <v>-23.98</v>
      </c>
      <c r="U36">
        <f t="shared" si="41"/>
        <v>0.78951105878177918</v>
      </c>
      <c r="V36">
        <f t="shared" si="42"/>
        <v>0.21048894121822079</v>
      </c>
      <c r="X36">
        <f t="shared" si="52"/>
        <v>-29.731585004031434</v>
      </c>
      <c r="Y36">
        <f t="shared" si="43"/>
        <v>-2.3355909596684832</v>
      </c>
      <c r="AA36">
        <f t="shared" si="44"/>
        <v>-18.330420063333332</v>
      </c>
      <c r="AB36">
        <f t="shared" si="45"/>
        <v>2.2941689667725176</v>
      </c>
      <c r="AC36">
        <f t="shared" si="46"/>
        <v>-6.0763560086385227E-2</v>
      </c>
    </row>
    <row r="37" spans="1:29" x14ac:dyDescent="0.2">
      <c r="A37" s="1" t="s">
        <v>20</v>
      </c>
      <c r="C37" s="2">
        <v>-24.44</v>
      </c>
      <c r="D37" s="2">
        <v>28815.14</v>
      </c>
      <c r="E37" s="1">
        <v>5780.813392</v>
      </c>
      <c r="F37">
        <v>-21.517417680000001</v>
      </c>
      <c r="G37">
        <v>-23.98</v>
      </c>
      <c r="H37">
        <f t="shared" si="47"/>
        <v>0.79856778941211015</v>
      </c>
      <c r="I37">
        <f t="shared" si="36"/>
        <v>0.20143221058788985</v>
      </c>
      <c r="K37">
        <f t="shared" si="48"/>
        <v>-29.407593082130767</v>
      </c>
      <c r="L37">
        <f t="shared" si="49"/>
        <v>-2.2040250342294212</v>
      </c>
      <c r="N37" s="1">
        <v>-7.1928973510000001</v>
      </c>
      <c r="O37">
        <f t="shared" ref="O37:P37" si="57">(N37-G37)/(F37-G37)</f>
        <v>6.8168696382909166</v>
      </c>
      <c r="P37">
        <f t="shared" si="57"/>
        <v>-0.24288336194517379</v>
      </c>
      <c r="R37">
        <f t="shared" si="51"/>
        <v>4926.1871486666669</v>
      </c>
      <c r="S37">
        <f t="shared" si="39"/>
        <v>-21.517417680000005</v>
      </c>
      <c r="T37">
        <f t="shared" si="40"/>
        <v>-23.98</v>
      </c>
      <c r="U37">
        <f t="shared" si="41"/>
        <v>0.82822418573765522</v>
      </c>
      <c r="V37">
        <f t="shared" si="42"/>
        <v>0.17177581426234476</v>
      </c>
      <c r="X37">
        <f t="shared" si="52"/>
        <v>-28.460257483095713</v>
      </c>
      <c r="Y37">
        <f t="shared" si="43"/>
        <v>-1.8193330824756806</v>
      </c>
      <c r="AA37">
        <f t="shared" si="44"/>
        <v>-15.496835650333333</v>
      </c>
      <c r="AB37">
        <f t="shared" si="45"/>
        <v>3.4448246788625809</v>
      </c>
      <c r="AC37">
        <f t="shared" si="46"/>
        <v>-0.10555518855059982</v>
      </c>
    </row>
    <row r="38" spans="1:29" x14ac:dyDescent="0.2">
      <c r="A38" s="1" t="s">
        <v>20</v>
      </c>
      <c r="C38" s="2">
        <v>-24.44</v>
      </c>
      <c r="D38" s="2">
        <v>28815.14</v>
      </c>
      <c r="E38" s="1">
        <v>2946.0473510000002</v>
      </c>
      <c r="F38">
        <v>-21.517417680000001</v>
      </c>
      <c r="G38">
        <v>-23.98</v>
      </c>
      <c r="H38">
        <f t="shared" si="47"/>
        <v>0.89693704247201489</v>
      </c>
      <c r="I38">
        <f t="shared" si="36"/>
        <v>0.10306295752798511</v>
      </c>
      <c r="K38">
        <f t="shared" si="48"/>
        <v>-26.45246863431349</v>
      </c>
      <c r="L38">
        <f t="shared" si="49"/>
        <v>-1.0040146127230747</v>
      </c>
      <c r="N38" s="1">
        <v>-20.628236470000001</v>
      </c>
      <c r="O38">
        <f t="shared" ref="O38:P38" si="58">(N38-G38)/(F38-G38)</f>
        <v>1.3610767456496644</v>
      </c>
      <c r="P38">
        <f t="shared" si="58"/>
        <v>-1.8657429666089152E-2</v>
      </c>
      <c r="R38">
        <f t="shared" si="51"/>
        <v>2527.9768173333337</v>
      </c>
      <c r="S38">
        <f t="shared" si="39"/>
        <v>-21.517417680000005</v>
      </c>
      <c r="T38">
        <f t="shared" si="40"/>
        <v>-23.98</v>
      </c>
      <c r="U38">
        <f t="shared" si="41"/>
        <v>0.91144451346903521</v>
      </c>
      <c r="V38">
        <f t="shared" si="42"/>
        <v>8.8555486530964789E-2</v>
      </c>
      <c r="X38">
        <f t="shared" si="52"/>
        <v>-26.073752876762516</v>
      </c>
      <c r="Y38">
        <f t="shared" si="43"/>
        <v>-0.85022655273611969</v>
      </c>
      <c r="AA38">
        <f t="shared" si="44"/>
        <v>-21.749977486666666</v>
      </c>
      <c r="AB38">
        <f t="shared" si="45"/>
        <v>0.90556262636261164</v>
      </c>
      <c r="AC38">
        <f t="shared" si="46"/>
        <v>2.3085074190893189E-4</v>
      </c>
    </row>
    <row r="39" spans="1:29" x14ac:dyDescent="0.2">
      <c r="A39" s="2"/>
      <c r="C39" s="2"/>
      <c r="D39" s="2"/>
      <c r="E39" s="2"/>
      <c r="N39" s="2"/>
    </row>
    <row r="40" spans="1:29" x14ac:dyDescent="0.2">
      <c r="A40" s="1" t="s">
        <v>21</v>
      </c>
      <c r="C40" s="2">
        <v>-24.93</v>
      </c>
      <c r="D40" s="2">
        <v>28815.14</v>
      </c>
      <c r="E40" s="1">
        <v>6017.4625169999999</v>
      </c>
      <c r="F40">
        <v>-21.517417680000001</v>
      </c>
      <c r="G40">
        <v>-23.98</v>
      </c>
      <c r="H40">
        <f t="shared" ref="H40:H47" si="59">(E40-F40-D40)/(G40-F40-D40)</f>
        <v>0.79035582506413948</v>
      </c>
      <c r="I40">
        <f t="shared" si="36"/>
        <v>0.20964417493586052</v>
      </c>
      <c r="K40">
        <f t="shared" ref="K40:K47" si="60">(E40-(I40*D40))/H40</f>
        <v>-29.68755744845393</v>
      </c>
      <c r="L40">
        <f t="shared" ref="L40:L47" si="61">(K40-G40)/(F40-G40)</f>
        <v>-2.317712346953718</v>
      </c>
      <c r="N40" s="1">
        <v>-26.894140780000001</v>
      </c>
      <c r="O40">
        <f>(N40-G40)/(F40-G40)</f>
        <v>-1.1833678640233238</v>
      </c>
      <c r="P40">
        <f>(O40-H40)/(G40-H40)</f>
        <v>7.9680877538720316E-2</v>
      </c>
    </row>
    <row r="41" spans="1:29" x14ac:dyDescent="0.2">
      <c r="A41" s="1" t="s">
        <v>21</v>
      </c>
      <c r="C41" s="2">
        <v>-24.93</v>
      </c>
      <c r="D41" s="2">
        <v>28815.14</v>
      </c>
      <c r="E41" s="1">
        <v>10376.21054</v>
      </c>
      <c r="F41">
        <v>-21.517417680000001</v>
      </c>
      <c r="G41">
        <v>-23.98</v>
      </c>
      <c r="H41">
        <f t="shared" si="59"/>
        <v>0.63910285353228302</v>
      </c>
      <c r="I41">
        <f t="shared" si="36"/>
        <v>0.36089714646771698</v>
      </c>
      <c r="K41">
        <f t="shared" si="60"/>
        <v>-36.130743181861348</v>
      </c>
      <c r="L41">
        <f t="shared" si="61"/>
        <v>-4.9341470062456025</v>
      </c>
      <c r="N41" s="1">
        <v>-19.604615379999998</v>
      </c>
      <c r="O41">
        <f t="shared" ref="O41:O47" si="62">(N41-G41)/(F41-G41)</f>
        <v>1.7767465414110515</v>
      </c>
      <c r="P41">
        <f t="shared" ref="P41:P47" si="63">(O41-H41)/(G41-H41)</f>
        <v>-4.6209794672332757E-2</v>
      </c>
    </row>
    <row r="42" spans="1:29" x14ac:dyDescent="0.2">
      <c r="A42" s="1" t="s">
        <v>21</v>
      </c>
      <c r="C42" s="2">
        <v>-24.93</v>
      </c>
      <c r="D42" s="2">
        <v>28815.14</v>
      </c>
      <c r="E42" s="1">
        <v>13480.170700000001</v>
      </c>
      <c r="F42">
        <v>-21.517417680000001</v>
      </c>
      <c r="G42">
        <v>-23.98</v>
      </c>
      <c r="H42">
        <f t="shared" si="59"/>
        <v>0.5313922918666043</v>
      </c>
      <c r="I42">
        <f t="shared" si="36"/>
        <v>0.4686077081333957</v>
      </c>
      <c r="K42">
        <f t="shared" si="60"/>
        <v>-42.955111115283628</v>
      </c>
      <c r="L42">
        <f t="shared" si="61"/>
        <v>-7.7053712930431635</v>
      </c>
      <c r="N42" s="1">
        <v>-18.756892430000001</v>
      </c>
      <c r="O42">
        <f t="shared" si="62"/>
        <v>2.1209880082303205</v>
      </c>
      <c r="P42">
        <f t="shared" si="63"/>
        <v>-6.485130250602604E-2</v>
      </c>
    </row>
    <row r="43" spans="1:29" x14ac:dyDescent="0.2">
      <c r="A43" s="1" t="s">
        <v>21</v>
      </c>
      <c r="C43" s="2">
        <v>-24.93</v>
      </c>
      <c r="D43" s="2">
        <v>28815.14</v>
      </c>
      <c r="E43" s="1">
        <v>15568.88881</v>
      </c>
      <c r="F43">
        <v>-21.517417680000001</v>
      </c>
      <c r="G43">
        <v>-23.98</v>
      </c>
      <c r="H43">
        <f t="shared" si="59"/>
        <v>0.45891165771137249</v>
      </c>
      <c r="I43">
        <f t="shared" si="36"/>
        <v>0.54108834228862746</v>
      </c>
      <c r="K43">
        <f t="shared" si="60"/>
        <v>-49.350512313554908</v>
      </c>
      <c r="L43">
        <f t="shared" si="61"/>
        <v>-10.302401713642984</v>
      </c>
      <c r="N43" s="1">
        <v>-19.78616379</v>
      </c>
      <c r="O43">
        <f t="shared" si="62"/>
        <v>1.7030237632827649</v>
      </c>
      <c r="P43">
        <f t="shared" si="63"/>
        <v>-5.0907017587210328E-2</v>
      </c>
    </row>
    <row r="44" spans="1:29" x14ac:dyDescent="0.2">
      <c r="A44" s="1" t="s">
        <v>21</v>
      </c>
      <c r="C44" s="2">
        <v>-24.93</v>
      </c>
      <c r="D44" s="2">
        <v>28815.14</v>
      </c>
      <c r="E44" s="1">
        <v>8696.9566070000001</v>
      </c>
      <c r="F44">
        <v>-21.517417680000001</v>
      </c>
      <c r="G44">
        <v>-23.98</v>
      </c>
      <c r="H44">
        <f t="shared" si="59"/>
        <v>0.69737466598451825</v>
      </c>
      <c r="I44">
        <f t="shared" si="36"/>
        <v>0.30262533401548175</v>
      </c>
      <c r="K44">
        <f t="shared" si="60"/>
        <v>-33.317470989669204</v>
      </c>
      <c r="L44">
        <f t="shared" si="61"/>
        <v>-3.7917396360050235</v>
      </c>
      <c r="N44" s="1">
        <v>-20.478792169999998</v>
      </c>
      <c r="O44">
        <f t="shared" si="62"/>
        <v>1.4217627575593099</v>
      </c>
      <c r="P44">
        <f t="shared" si="63"/>
        <v>-2.9354341836584981E-2</v>
      </c>
    </row>
    <row r="45" spans="1:29" x14ac:dyDescent="0.2">
      <c r="A45" s="1" t="s">
        <v>21</v>
      </c>
      <c r="C45" s="2">
        <v>-24.93</v>
      </c>
      <c r="D45" s="2">
        <v>28815.14</v>
      </c>
      <c r="E45" s="1">
        <v>6112.3273170000002</v>
      </c>
      <c r="F45">
        <v>-21.517417680000001</v>
      </c>
      <c r="G45">
        <v>-23.98</v>
      </c>
      <c r="H45">
        <f t="shared" si="59"/>
        <v>0.78706392041214723</v>
      </c>
      <c r="I45">
        <f t="shared" si="36"/>
        <v>0.21293607958785277</v>
      </c>
      <c r="K45">
        <f t="shared" si="60"/>
        <v>-29.801426246088084</v>
      </c>
      <c r="L45">
        <f t="shared" si="61"/>
        <v>-2.3639519372851203</v>
      </c>
      <c r="N45" s="1">
        <v>-18.544984419999999</v>
      </c>
      <c r="O45">
        <f t="shared" si="62"/>
        <v>2.2070391458020389</v>
      </c>
      <c r="P45">
        <f t="shared" si="63"/>
        <v>-5.7333207922946314E-2</v>
      </c>
    </row>
    <row r="46" spans="1:29" x14ac:dyDescent="0.2">
      <c r="A46" s="1" t="s">
        <v>21</v>
      </c>
      <c r="C46" s="2">
        <v>-24.93</v>
      </c>
      <c r="D46" s="2">
        <v>28815.14</v>
      </c>
      <c r="E46" s="1">
        <v>4633.1762490000001</v>
      </c>
      <c r="F46">
        <v>-21.517417680000001</v>
      </c>
      <c r="G46">
        <v>-23.98</v>
      </c>
      <c r="H46">
        <f t="shared" si="59"/>
        <v>0.83839196075744238</v>
      </c>
      <c r="I46">
        <f t="shared" si="36"/>
        <v>0.16160803924255762</v>
      </c>
      <c r="K46">
        <f t="shared" si="60"/>
        <v>-28.127687291378894</v>
      </c>
      <c r="L46">
        <f t="shared" si="61"/>
        <v>-1.6842837121395784</v>
      </c>
      <c r="N46" s="1">
        <v>-19.661510790000001</v>
      </c>
      <c r="O46">
        <f t="shared" si="62"/>
        <v>1.7536425787382413</v>
      </c>
      <c r="P46">
        <f t="shared" si="63"/>
        <v>-3.687791777275428E-2</v>
      </c>
    </row>
    <row r="47" spans="1:29" x14ac:dyDescent="0.2">
      <c r="A47" s="1" t="s">
        <v>21</v>
      </c>
      <c r="C47" s="2">
        <v>-24.93</v>
      </c>
      <c r="D47" s="2">
        <v>28815.14</v>
      </c>
      <c r="E47" s="1">
        <v>2391.2729669999999</v>
      </c>
      <c r="F47">
        <v>-21.517417680000001</v>
      </c>
      <c r="G47">
        <v>-23.98</v>
      </c>
      <c r="H47">
        <f t="shared" si="59"/>
        <v>0.91618827554788362</v>
      </c>
      <c r="I47">
        <f t="shared" si="36"/>
        <v>8.3811724452116376E-2</v>
      </c>
      <c r="K47">
        <f t="shared" si="60"/>
        <v>-25.948385679722826</v>
      </c>
      <c r="L47">
        <f t="shared" si="61"/>
        <v>-0.79931771772113824</v>
      </c>
      <c r="N47" s="1">
        <v>-22.365774470000002</v>
      </c>
      <c r="O47">
        <f t="shared" si="62"/>
        <v>0.65550114483076416</v>
      </c>
      <c r="P47">
        <f t="shared" si="63"/>
        <v>1.0470965588461455E-2</v>
      </c>
    </row>
    <row r="48" spans="1:29" x14ac:dyDescent="0.2">
      <c r="A48" s="2"/>
      <c r="C48" s="2"/>
      <c r="D48" s="2"/>
      <c r="E48" s="2"/>
      <c r="N48" s="2"/>
    </row>
    <row r="49" spans="1:16" x14ac:dyDescent="0.2">
      <c r="A49" s="1" t="s">
        <v>22</v>
      </c>
      <c r="C49" s="2">
        <v>-23.5</v>
      </c>
      <c r="D49" s="2">
        <v>28815.14</v>
      </c>
      <c r="E49" s="1">
        <v>4895.6052410000002</v>
      </c>
      <c r="F49">
        <v>-21.517417680000001</v>
      </c>
      <c r="G49">
        <v>-23.98</v>
      </c>
      <c r="H49">
        <f t="shared" ref="H49:H56" si="64">(E49-F49-D49)/(G49-F49-D49)</f>
        <v>0.82928540891121061</v>
      </c>
      <c r="I49">
        <f t="shared" si="36"/>
        <v>0.17071459108878939</v>
      </c>
      <c r="K49">
        <f t="shared" ref="K49:K56" si="65">(E49-(I49*D49))/H49</f>
        <v>-28.409521032270554</v>
      </c>
      <c r="L49">
        <f t="shared" ref="L49:L56" si="66">(K49-G49)/(F49-G49)</f>
        <v>-1.7987301363678088</v>
      </c>
      <c r="N49" s="1">
        <v>-19.489317400000001</v>
      </c>
      <c r="O49">
        <f>(N49-G49)/(F49-G49)</f>
        <v>1.8235664909670921</v>
      </c>
      <c r="P49">
        <f>(O49-H49)/(G49-H49)</f>
        <v>-4.0076973829272292E-2</v>
      </c>
    </row>
    <row r="50" spans="1:16" x14ac:dyDescent="0.2">
      <c r="A50" s="1" t="s">
        <v>22</v>
      </c>
      <c r="C50" s="2">
        <v>-23.5</v>
      </c>
      <c r="D50" s="2">
        <v>28815.14</v>
      </c>
      <c r="E50" s="1">
        <v>8931.0872999999992</v>
      </c>
      <c r="F50">
        <v>-21.517417680000001</v>
      </c>
      <c r="G50">
        <v>-23.98</v>
      </c>
      <c r="H50">
        <f t="shared" si="64"/>
        <v>0.68925009377795854</v>
      </c>
      <c r="I50">
        <f t="shared" si="36"/>
        <v>0.31074990622204146</v>
      </c>
      <c r="K50">
        <f t="shared" si="65"/>
        <v>-33.681174633942504</v>
      </c>
      <c r="L50">
        <f t="shared" si="66"/>
        <v>-3.9394316101248168</v>
      </c>
      <c r="N50" s="1">
        <v>-20.763504269999999</v>
      </c>
      <c r="O50">
        <f t="shared" ref="O50:O56" si="67">(N50-G50)/(F50-G50)</f>
        <v>1.3061474956094068</v>
      </c>
      <c r="P50">
        <f t="shared" ref="P50:P56" si="68">(O50-H50)/(G50-H50)</f>
        <v>-2.5006735084624289E-2</v>
      </c>
    </row>
    <row r="51" spans="1:16" x14ac:dyDescent="0.2">
      <c r="A51" s="1" t="s">
        <v>22</v>
      </c>
      <c r="C51" s="2">
        <v>-23.5</v>
      </c>
      <c r="D51" s="2">
        <v>28815.14</v>
      </c>
      <c r="E51" s="1">
        <v>16377.9337</v>
      </c>
      <c r="F51">
        <v>-21.517417680000001</v>
      </c>
      <c r="G51">
        <v>-23.98</v>
      </c>
      <c r="H51">
        <f t="shared" si="64"/>
        <v>0.43083698051749791</v>
      </c>
      <c r="I51">
        <f t="shared" si="36"/>
        <v>0.56916301948250214</v>
      </c>
      <c r="K51">
        <f t="shared" si="65"/>
        <v>-52.405875614271892</v>
      </c>
      <c r="L51">
        <f t="shared" si="66"/>
        <v>-11.543116907568759</v>
      </c>
      <c r="N51" s="1">
        <v>-19.867763579999998</v>
      </c>
      <c r="O51">
        <f t="shared" si="67"/>
        <v>1.6698879004377825</v>
      </c>
      <c r="P51">
        <f t="shared" si="68"/>
        <v>-5.0758231719345875E-2</v>
      </c>
    </row>
    <row r="52" spans="1:16" x14ac:dyDescent="0.2">
      <c r="A52" s="1" t="s">
        <v>22</v>
      </c>
      <c r="C52" s="2">
        <v>-23.5</v>
      </c>
      <c r="D52" s="2">
        <v>28815.14</v>
      </c>
      <c r="E52" s="1">
        <v>13050.77924</v>
      </c>
      <c r="F52">
        <v>-21.517417680000001</v>
      </c>
      <c r="G52">
        <v>-23.98</v>
      </c>
      <c r="H52">
        <f t="shared" si="64"/>
        <v>0.54629261047476774</v>
      </c>
      <c r="I52">
        <f t="shared" si="36"/>
        <v>0.45370738952523226</v>
      </c>
      <c r="K52">
        <f t="shared" si="65"/>
        <v>-41.850663482764169</v>
      </c>
      <c r="L52">
        <f t="shared" si="66"/>
        <v>-7.2568796330691496</v>
      </c>
      <c r="N52" s="1">
        <v>-11.09767334</v>
      </c>
      <c r="O52">
        <f t="shared" si="67"/>
        <v>5.2312268123487558</v>
      </c>
      <c r="P52">
        <f t="shared" si="68"/>
        <v>-0.19101681107209537</v>
      </c>
    </row>
    <row r="53" spans="1:16" x14ac:dyDescent="0.2">
      <c r="A53" s="1" t="s">
        <v>22</v>
      </c>
      <c r="C53" s="2">
        <v>-23.5</v>
      </c>
      <c r="D53" s="2">
        <v>28815.14</v>
      </c>
      <c r="E53" s="1">
        <v>7052.0795150000004</v>
      </c>
      <c r="F53">
        <v>-21.517417680000001</v>
      </c>
      <c r="G53">
        <v>-23.98</v>
      </c>
      <c r="H53">
        <f t="shared" si="64"/>
        <v>0.7544535672325059</v>
      </c>
      <c r="I53">
        <f t="shared" si="36"/>
        <v>0.2455464327674941</v>
      </c>
      <c r="K53">
        <f t="shared" si="65"/>
        <v>-30.98311507979875</v>
      </c>
      <c r="L53">
        <f t="shared" si="66"/>
        <v>-2.8438095339686966</v>
      </c>
      <c r="N53" s="1">
        <v>-20.365065739999999</v>
      </c>
      <c r="O53">
        <f t="shared" si="67"/>
        <v>1.4679445355556695</v>
      </c>
      <c r="P53">
        <f t="shared" si="68"/>
        <v>-2.8846037224302217E-2</v>
      </c>
    </row>
    <row r="54" spans="1:16" x14ac:dyDescent="0.2">
      <c r="A54" s="1" t="s">
        <v>22</v>
      </c>
      <c r="C54" s="2">
        <v>-23.5</v>
      </c>
      <c r="D54" s="2">
        <v>28815.14</v>
      </c>
      <c r="E54" s="1">
        <v>5356.700441</v>
      </c>
      <c r="F54">
        <v>-21.517417680000001</v>
      </c>
      <c r="G54">
        <v>-23.98</v>
      </c>
      <c r="H54">
        <f t="shared" si="64"/>
        <v>0.81328493841118055</v>
      </c>
      <c r="I54">
        <f t="shared" si="36"/>
        <v>0.18671506158881945</v>
      </c>
      <c r="K54">
        <f t="shared" si="65"/>
        <v>-28.919997997753896</v>
      </c>
      <c r="L54">
        <f t="shared" si="66"/>
        <v>-2.0060234972181141</v>
      </c>
      <c r="N54" s="1">
        <v>-19.908750000000001</v>
      </c>
      <c r="O54">
        <f t="shared" si="67"/>
        <v>1.6532442253544646</v>
      </c>
      <c r="P54">
        <f t="shared" si="68"/>
        <v>-3.387849932067577E-2</v>
      </c>
    </row>
    <row r="55" spans="1:16" x14ac:dyDescent="0.2">
      <c r="A55" s="1" t="s">
        <v>22</v>
      </c>
      <c r="C55" s="2">
        <v>-23.5</v>
      </c>
      <c r="D55" s="2">
        <v>28815.14</v>
      </c>
      <c r="E55" s="1">
        <v>4364.5718049999996</v>
      </c>
      <c r="F55">
        <v>-21.517417680000001</v>
      </c>
      <c r="G55">
        <v>-23.98</v>
      </c>
      <c r="H55">
        <f t="shared" si="64"/>
        <v>0.84771280704341323</v>
      </c>
      <c r="I55">
        <f t="shared" si="36"/>
        <v>0.15228719295658677</v>
      </c>
      <c r="K55">
        <f t="shared" si="65"/>
        <v>-27.845492075777475</v>
      </c>
      <c r="L55">
        <f t="shared" si="66"/>
        <v>-1.5696905010580422</v>
      </c>
      <c r="N55" s="1">
        <v>-19.63609881</v>
      </c>
      <c r="O55">
        <f t="shared" si="67"/>
        <v>1.7639618195585851</v>
      </c>
      <c r="P55">
        <f t="shared" si="68"/>
        <v>-3.6904285933871434E-2</v>
      </c>
    </row>
    <row r="56" spans="1:16" x14ac:dyDescent="0.2">
      <c r="A56" s="1" t="s">
        <v>22</v>
      </c>
      <c r="C56" s="2">
        <v>-23.5</v>
      </c>
      <c r="D56" s="2">
        <v>28815.14</v>
      </c>
      <c r="E56" s="1">
        <v>2246.610134</v>
      </c>
      <c r="F56">
        <v>-21.517417680000001</v>
      </c>
      <c r="G56">
        <v>-23.98</v>
      </c>
      <c r="H56">
        <f t="shared" si="64"/>
        <v>0.92120822238720712</v>
      </c>
      <c r="I56">
        <f t="shared" si="36"/>
        <v>7.8791777612792879E-2</v>
      </c>
      <c r="K56">
        <f t="shared" si="65"/>
        <v>-25.820404316251231</v>
      </c>
      <c r="L56">
        <f t="shared" si="66"/>
        <v>-0.74734732776414614</v>
      </c>
      <c r="N56" s="1">
        <v>-22.255921520000001</v>
      </c>
      <c r="O56">
        <f t="shared" si="67"/>
        <v>0.70010998860740614</v>
      </c>
      <c r="P56">
        <f t="shared" si="68"/>
        <v>8.8790163033544926E-3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111A-7B47-3F45-BE45-3E067D11B874}">
  <dimension ref="A1:K27"/>
  <sheetViews>
    <sheetView workbookViewId="0">
      <selection activeCell="C1" sqref="C1:C1048576"/>
    </sheetView>
  </sheetViews>
  <sheetFormatPr baseColWidth="10" defaultRowHeight="16" x14ac:dyDescent="0.2"/>
  <cols>
    <col min="5" max="5" width="13.6640625" customWidth="1"/>
    <col min="11" max="11" width="16.5" customWidth="1"/>
  </cols>
  <sheetData>
    <row r="1" spans="1:11" x14ac:dyDescent="0.2">
      <c r="C1" t="s">
        <v>11</v>
      </c>
      <c r="D1" t="s">
        <v>1</v>
      </c>
      <c r="E1" t="s">
        <v>2</v>
      </c>
      <c r="F1" t="s">
        <v>12</v>
      </c>
      <c r="G1" t="s">
        <v>13</v>
      </c>
      <c r="H1" t="s">
        <v>9</v>
      </c>
      <c r="K1" t="s">
        <v>15</v>
      </c>
    </row>
    <row r="2" spans="1:11" x14ac:dyDescent="0.2">
      <c r="A2" s="1" t="s">
        <v>0</v>
      </c>
      <c r="B2" s="1">
        <v>4</v>
      </c>
      <c r="C2" s="2">
        <v>-24.74</v>
      </c>
      <c r="D2" s="2">
        <v>28815.14</v>
      </c>
      <c r="E2" s="1">
        <v>4189.6134730000003</v>
      </c>
      <c r="F2" s="1">
        <v>0.91553432260000001</v>
      </c>
      <c r="G2" s="1">
        <v>8.4465677389999994E-2</v>
      </c>
      <c r="H2">
        <f>(E2-(D2*G2))/F2</f>
        <v>1917.7032586023508</v>
      </c>
      <c r="K2" s="1">
        <v>-37.738656720000002</v>
      </c>
    </row>
    <row r="3" spans="1:11" x14ac:dyDescent="0.2">
      <c r="A3" s="1" t="s">
        <v>0</v>
      </c>
      <c r="B3" s="1">
        <v>8</v>
      </c>
      <c r="C3" s="2">
        <v>-24.74</v>
      </c>
      <c r="D3" s="2">
        <v>28815.14</v>
      </c>
      <c r="E3" s="1">
        <v>7852.5231089999997</v>
      </c>
      <c r="F3" s="1">
        <v>0.84875110440000001</v>
      </c>
      <c r="G3" s="1">
        <v>0.15124889559999999</v>
      </c>
      <c r="H3">
        <f t="shared" ref="H3:H9" si="0">(E3-(D3*G3))/F3</f>
        <v>4116.948996385443</v>
      </c>
      <c r="K3" s="1">
        <v>-31.988214289999998</v>
      </c>
    </row>
    <row r="4" spans="1:11" x14ac:dyDescent="0.2">
      <c r="A4" s="1" t="s">
        <v>0</v>
      </c>
      <c r="B4" s="1">
        <v>12</v>
      </c>
      <c r="C4" s="2">
        <v>-24.74</v>
      </c>
      <c r="D4" s="2">
        <v>28815.14</v>
      </c>
      <c r="E4" s="1">
        <v>14637.71092</v>
      </c>
      <c r="F4" s="1">
        <v>0.77434684190000003</v>
      </c>
      <c r="G4" s="1">
        <v>0.2256531581</v>
      </c>
      <c r="H4">
        <f t="shared" si="0"/>
        <v>10506.252673471859</v>
      </c>
      <c r="K4" s="1">
        <v>-21.401694920000001</v>
      </c>
    </row>
    <row r="5" spans="1:11" x14ac:dyDescent="0.2">
      <c r="A5" s="1" t="s">
        <v>0</v>
      </c>
      <c r="B5" s="1">
        <v>24</v>
      </c>
      <c r="C5" s="2">
        <v>-24.74</v>
      </c>
      <c r="D5" s="2">
        <v>28815.14</v>
      </c>
      <c r="E5" s="1">
        <v>18643.45808</v>
      </c>
      <c r="F5" s="1">
        <v>0.60551465540000005</v>
      </c>
      <c r="G5" s="1">
        <v>0.39448534460000001</v>
      </c>
      <c r="H5">
        <f t="shared" si="0"/>
        <v>12016.732514254445</v>
      </c>
      <c r="K5" s="1">
        <v>-19.000606940000001</v>
      </c>
    </row>
    <row r="6" spans="1:11" x14ac:dyDescent="0.2">
      <c r="A6" s="1" t="s">
        <v>0</v>
      </c>
      <c r="B6" s="1">
        <v>48</v>
      </c>
      <c r="C6" s="2">
        <v>-24.74</v>
      </c>
      <c r="D6" s="2">
        <v>28815.14</v>
      </c>
      <c r="E6" s="1">
        <v>10681.72336</v>
      </c>
      <c r="F6" s="1">
        <v>0.75102046190000005</v>
      </c>
      <c r="G6" s="1">
        <v>0.24897953810000001</v>
      </c>
      <c r="H6">
        <f t="shared" si="0"/>
        <v>4670.1032667471791</v>
      </c>
      <c r="K6" s="1">
        <v>-20.40612308</v>
      </c>
    </row>
    <row r="7" spans="1:11" x14ac:dyDescent="0.2">
      <c r="A7" s="1" t="s">
        <v>0</v>
      </c>
      <c r="B7" s="1">
        <v>72</v>
      </c>
      <c r="C7" s="2">
        <v>-24.74</v>
      </c>
      <c r="D7" s="2">
        <v>28815.14</v>
      </c>
      <c r="E7" s="1">
        <v>7875.4924739999997</v>
      </c>
      <c r="F7" s="1">
        <v>0.82820559589999998</v>
      </c>
      <c r="G7" s="1">
        <v>0.17179440409999999</v>
      </c>
      <c r="H7">
        <f t="shared" si="0"/>
        <v>3531.9885341551412</v>
      </c>
      <c r="K7" s="1">
        <v>-19.163016760000001</v>
      </c>
    </row>
    <row r="8" spans="1:11" x14ac:dyDescent="0.2">
      <c r="A8" s="1" t="s">
        <v>0</v>
      </c>
      <c r="B8" s="1">
        <v>120</v>
      </c>
      <c r="C8" s="2">
        <v>-24.74</v>
      </c>
      <c r="D8" s="2">
        <v>28815.14</v>
      </c>
      <c r="E8" s="1">
        <v>6739.8263809999999</v>
      </c>
      <c r="F8" s="1">
        <v>0.87484309920000003</v>
      </c>
      <c r="G8" s="1">
        <v>0.1251569008</v>
      </c>
      <c r="H8">
        <f t="shared" si="0"/>
        <v>3581.6854077573867</v>
      </c>
      <c r="K8" s="1">
        <v>-19.26247098</v>
      </c>
    </row>
    <row r="9" spans="1:11" x14ac:dyDescent="0.2">
      <c r="A9" s="1" t="s">
        <v>0</v>
      </c>
      <c r="B9" s="1">
        <v>168</v>
      </c>
      <c r="C9" s="2">
        <v>-24.74</v>
      </c>
      <c r="D9" s="2">
        <v>28815.14</v>
      </c>
      <c r="E9" s="1">
        <v>3795.0111379999998</v>
      </c>
      <c r="F9" s="1">
        <v>0.90541950940000004</v>
      </c>
      <c r="G9" s="1">
        <v>9.458049063E-2</v>
      </c>
      <c r="H9">
        <f t="shared" si="0"/>
        <v>1181.3982889950103</v>
      </c>
      <c r="K9" s="1">
        <v>-20.38911585</v>
      </c>
    </row>
    <row r="10" spans="1:11" x14ac:dyDescent="0.2">
      <c r="C10" s="2"/>
      <c r="F10" s="2"/>
      <c r="G10" s="2"/>
      <c r="K10" s="2"/>
    </row>
    <row r="11" spans="1:11" x14ac:dyDescent="0.2">
      <c r="A11" s="1" t="s">
        <v>7</v>
      </c>
      <c r="B11" s="1">
        <v>4</v>
      </c>
      <c r="C11" s="2">
        <v>-24.13</v>
      </c>
      <c r="D11" s="2">
        <v>28815.14</v>
      </c>
      <c r="E11" s="1">
        <v>7601.1686300000001</v>
      </c>
      <c r="F11" s="1">
        <v>0.80822538160000001</v>
      </c>
      <c r="G11" s="1">
        <v>0.19177461840000001</v>
      </c>
      <c r="K11" s="1">
        <v>-25.682656510000001</v>
      </c>
    </row>
    <row r="12" spans="1:11" x14ac:dyDescent="0.2">
      <c r="A12" s="1" t="s">
        <v>7</v>
      </c>
      <c r="B12" s="1">
        <v>8</v>
      </c>
      <c r="C12" s="2">
        <v>-24.13</v>
      </c>
      <c r="D12" s="2">
        <v>28815.14</v>
      </c>
      <c r="E12" s="1">
        <v>10261.66418</v>
      </c>
      <c r="F12" s="1">
        <v>0.77321062569999999</v>
      </c>
      <c r="G12" s="1">
        <v>0.22678937430000001</v>
      </c>
      <c r="K12" s="1">
        <v>-22.565045869999999</v>
      </c>
    </row>
    <row r="13" spans="1:11" x14ac:dyDescent="0.2">
      <c r="A13" s="1" t="s">
        <v>7</v>
      </c>
      <c r="B13" s="1">
        <v>12</v>
      </c>
      <c r="C13" s="2">
        <v>-24.13</v>
      </c>
      <c r="D13" s="2">
        <v>28815.14</v>
      </c>
      <c r="E13" s="1">
        <v>15309.98575</v>
      </c>
      <c r="F13" s="1">
        <v>0.70469190100000001</v>
      </c>
      <c r="G13" s="1">
        <v>0.29530809899999999</v>
      </c>
      <c r="K13" s="1">
        <v>-21.243123839999999</v>
      </c>
    </row>
    <row r="14" spans="1:11" x14ac:dyDescent="0.2">
      <c r="A14" s="1" t="s">
        <v>7</v>
      </c>
      <c r="B14" s="1">
        <v>24</v>
      </c>
      <c r="C14" s="2">
        <v>-24.13</v>
      </c>
      <c r="D14" s="2">
        <v>28815.14</v>
      </c>
      <c r="E14" s="1">
        <v>9046.4539769999992</v>
      </c>
      <c r="F14" s="1">
        <v>0.75742069749999996</v>
      </c>
      <c r="G14" s="1">
        <v>0.24257930250000001</v>
      </c>
      <c r="K14" s="1">
        <v>-23.31862765</v>
      </c>
    </row>
    <row r="15" spans="1:11" x14ac:dyDescent="0.2">
      <c r="A15" s="1" t="s">
        <v>7</v>
      </c>
      <c r="B15" s="1">
        <v>48</v>
      </c>
      <c r="C15" s="2">
        <v>-24.13</v>
      </c>
      <c r="D15" s="2">
        <v>28815.14</v>
      </c>
      <c r="E15" s="1">
        <v>3239.9987569999998</v>
      </c>
      <c r="F15" s="1">
        <v>0.92627171210000003</v>
      </c>
      <c r="G15" s="1">
        <v>7.3728287850000004E-2</v>
      </c>
      <c r="K15" s="1">
        <v>-24.170206440000001</v>
      </c>
    </row>
    <row r="16" spans="1:11" x14ac:dyDescent="0.2">
      <c r="A16" s="1" t="s">
        <v>7</v>
      </c>
      <c r="B16" s="1">
        <v>72</v>
      </c>
      <c r="C16" s="2">
        <v>-24.13</v>
      </c>
      <c r="D16" s="2">
        <v>28815.14</v>
      </c>
      <c r="E16" s="1">
        <v>1675.343705</v>
      </c>
      <c r="F16" s="1">
        <v>0.95073384309999998</v>
      </c>
      <c r="G16" s="1">
        <v>4.9266156880000002E-2</v>
      </c>
      <c r="K16" s="1">
        <v>-22.24022145</v>
      </c>
    </row>
    <row r="17" spans="1:11" x14ac:dyDescent="0.2">
      <c r="A17" s="1" t="s">
        <v>7</v>
      </c>
      <c r="B17" s="1">
        <v>120</v>
      </c>
      <c r="C17" s="2">
        <v>-24.13</v>
      </c>
      <c r="D17" s="2">
        <v>28815.14</v>
      </c>
      <c r="E17" s="1">
        <v>1154.93407</v>
      </c>
      <c r="F17" s="1">
        <v>0.97001553780000005</v>
      </c>
      <c r="G17" s="1">
        <v>2.9984462159999999E-2</v>
      </c>
      <c r="K17" s="1">
        <v>-23.189860830000001</v>
      </c>
    </row>
    <row r="18" spans="1:11" x14ac:dyDescent="0.2">
      <c r="A18" s="1" t="s">
        <v>7</v>
      </c>
      <c r="B18" s="1">
        <v>168</v>
      </c>
      <c r="C18" s="2">
        <v>-24.13</v>
      </c>
      <c r="D18" s="2">
        <v>28815.14</v>
      </c>
      <c r="E18" s="1">
        <v>688.47904359999995</v>
      </c>
      <c r="F18" s="1">
        <v>0.97723278020000004</v>
      </c>
      <c r="G18" s="1">
        <v>2.2767219839999998E-2</v>
      </c>
      <c r="K18" s="1">
        <v>-25.71201709</v>
      </c>
    </row>
    <row r="19" spans="1:11" x14ac:dyDescent="0.2">
      <c r="C19" s="2"/>
      <c r="F19" s="2"/>
      <c r="G19" s="2"/>
      <c r="K19" s="2"/>
    </row>
    <row r="20" spans="1:11" x14ac:dyDescent="0.2">
      <c r="A20" s="1" t="s">
        <v>8</v>
      </c>
      <c r="B20" s="1">
        <v>4</v>
      </c>
      <c r="C20" s="2">
        <v>-24.61</v>
      </c>
      <c r="D20" s="2">
        <v>28815.14</v>
      </c>
      <c r="E20" s="1">
        <v>7520.4751029999998</v>
      </c>
      <c r="F20" s="1">
        <v>0.82642047870000002</v>
      </c>
      <c r="G20" s="1">
        <v>0.17357952130000001</v>
      </c>
      <c r="K20" s="1">
        <v>-27.26773399</v>
      </c>
    </row>
    <row r="21" spans="1:11" x14ac:dyDescent="0.2">
      <c r="A21" s="1" t="s">
        <v>8</v>
      </c>
      <c r="B21" s="1">
        <v>8</v>
      </c>
      <c r="C21" s="2">
        <v>-24.61</v>
      </c>
      <c r="D21" s="2">
        <v>28815.14</v>
      </c>
      <c r="E21" s="1">
        <v>11704.402480000001</v>
      </c>
      <c r="F21" s="1">
        <v>0.77105488089999996</v>
      </c>
      <c r="G21" s="1">
        <v>0.22894511910000001</v>
      </c>
      <c r="K21" s="1">
        <v>-22.509565219999999</v>
      </c>
    </row>
    <row r="22" spans="1:11" x14ac:dyDescent="0.2">
      <c r="A22" s="1" t="s">
        <v>8</v>
      </c>
      <c r="B22" s="1">
        <v>12</v>
      </c>
      <c r="C22" s="2">
        <v>-24.61</v>
      </c>
      <c r="D22" s="2">
        <v>28815.14</v>
      </c>
      <c r="E22" s="1">
        <v>16662.953829999999</v>
      </c>
      <c r="F22" s="1">
        <v>0.67632313040000003</v>
      </c>
      <c r="G22" s="1">
        <v>0.32367686959999997</v>
      </c>
      <c r="K22" s="1">
        <v>-20.029681270000001</v>
      </c>
    </row>
    <row r="23" spans="1:11" x14ac:dyDescent="0.2">
      <c r="A23" s="1" t="s">
        <v>8</v>
      </c>
      <c r="B23" s="1">
        <v>24</v>
      </c>
      <c r="C23" s="2">
        <v>-24.61</v>
      </c>
      <c r="D23" s="2">
        <v>28815.14</v>
      </c>
      <c r="E23" s="1">
        <v>13257.09374</v>
      </c>
      <c r="F23" s="1">
        <v>0.71883563480000001</v>
      </c>
      <c r="G23" s="1">
        <v>0.28116436519999999</v>
      </c>
      <c r="K23" s="1">
        <v>-21.096157890000001</v>
      </c>
    </row>
    <row r="24" spans="1:11" x14ac:dyDescent="0.2">
      <c r="A24" s="1" t="s">
        <v>8</v>
      </c>
      <c r="B24" s="1">
        <v>48</v>
      </c>
      <c r="C24" s="2">
        <v>-24.61</v>
      </c>
      <c r="D24" s="2">
        <v>28815.14</v>
      </c>
      <c r="E24" s="1">
        <v>6433.3845490000003</v>
      </c>
      <c r="F24" s="1">
        <v>0.83683943169999997</v>
      </c>
      <c r="G24" s="1">
        <v>0.1631605683</v>
      </c>
      <c r="K24" s="1">
        <v>-21.306497329999999</v>
      </c>
    </row>
    <row r="25" spans="1:11" x14ac:dyDescent="0.2">
      <c r="A25" s="1" t="s">
        <v>8</v>
      </c>
      <c r="B25" s="1">
        <v>72</v>
      </c>
      <c r="C25" s="2">
        <v>-24.61</v>
      </c>
      <c r="D25" s="2">
        <v>28815.14</v>
      </c>
      <c r="E25" s="1">
        <v>4202.044731</v>
      </c>
      <c r="F25" s="1">
        <v>0.89548106350000001</v>
      </c>
      <c r="G25" s="1">
        <v>0.10451893650000001</v>
      </c>
      <c r="K25" s="1">
        <v>-20.72821604</v>
      </c>
    </row>
    <row r="26" spans="1:11" x14ac:dyDescent="0.2">
      <c r="A26" s="1" t="s">
        <v>8</v>
      </c>
      <c r="B26" s="1">
        <v>120</v>
      </c>
      <c r="C26" s="2">
        <v>-24.61</v>
      </c>
      <c r="D26" s="2">
        <v>28815.14</v>
      </c>
      <c r="E26" s="1">
        <v>3439.1078010000001</v>
      </c>
      <c r="F26" s="1">
        <v>0.91975207830000005</v>
      </c>
      <c r="G26" s="1">
        <v>8.0247921710000003E-2</v>
      </c>
      <c r="K26" s="1">
        <v>-20.557021970000001</v>
      </c>
    </row>
    <row r="27" spans="1:11" x14ac:dyDescent="0.2">
      <c r="A27" s="1" t="s">
        <v>8</v>
      </c>
      <c r="B27" s="1">
        <v>168</v>
      </c>
      <c r="C27" s="2">
        <v>-24.61</v>
      </c>
      <c r="D27" s="2">
        <v>28815.14</v>
      </c>
      <c r="E27" s="1">
        <v>1698.038501</v>
      </c>
      <c r="F27" s="1">
        <v>0.95060186030000005</v>
      </c>
      <c r="G27" s="1">
        <v>4.9398139719999998E-2</v>
      </c>
      <c r="K27" s="1">
        <v>-23.526396649999999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94D6-ED0E-A544-8897-D625DA9FE73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Holbrook Jensen</dc:creator>
  <cp:lastModifiedBy>Kelsey Holbrook Jensen</cp:lastModifiedBy>
  <dcterms:created xsi:type="dcterms:W3CDTF">2022-02-07T17:03:44Z</dcterms:created>
  <dcterms:modified xsi:type="dcterms:W3CDTF">2022-02-24T14:27:48Z</dcterms:modified>
</cp:coreProperties>
</file>