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utierrez\Desktop\"/>
    </mc:Choice>
  </mc:AlternateContent>
  <xr:revisionPtr revIDLastSave="0" documentId="13_ncr:1_{94988F21-0B48-4D3B-811E-086A32F86CE5}" xr6:coauthVersionLast="45" xr6:coauthVersionMax="45" xr10:uidLastSave="{00000000-0000-0000-0000-000000000000}"/>
  <bookViews>
    <workbookView xWindow="-15" yWindow="0" windowWidth="21420" windowHeight="19470" xr2:uid="{00000000-000D-0000-FFFF-FFFF00000000}"/>
  </bookViews>
  <sheets>
    <sheet name="Matriz de Correlación" sheetId="4" r:id="rId1"/>
    <sheet name="mtcars" sheetId="1" r:id="rId2"/>
    <sheet name="Hoja1" sheetId="2" r:id="rId3"/>
  </sheets>
  <definedNames>
    <definedName name="Displacement">Hoja1!$D$1:$D$16</definedName>
    <definedName name="MPG">Hoja1!$B$1:$B$16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2" i="4" l="1"/>
  <c r="H48" i="4"/>
  <c r="H43" i="4" a="1"/>
  <c r="H43" i="4" s="1"/>
  <c r="Z12" i="4"/>
  <c r="Y12" i="4"/>
  <c r="X12" i="4"/>
  <c r="W12" i="4"/>
  <c r="V12" i="4"/>
  <c r="U12" i="4"/>
  <c r="T12" i="4"/>
  <c r="S12" i="4"/>
  <c r="R12" i="4"/>
  <c r="Q12" i="4"/>
  <c r="P12" i="4"/>
  <c r="Z11" i="4"/>
  <c r="Y11" i="4"/>
  <c r="X11" i="4"/>
  <c r="W11" i="4"/>
  <c r="V11" i="4"/>
  <c r="U11" i="4"/>
  <c r="T11" i="4"/>
  <c r="S11" i="4"/>
  <c r="R11" i="4"/>
  <c r="Q11" i="4"/>
  <c r="P11" i="4"/>
  <c r="Z10" i="4"/>
  <c r="Y10" i="4"/>
  <c r="X10" i="4"/>
  <c r="W10" i="4"/>
  <c r="V10" i="4"/>
  <c r="U10" i="4"/>
  <c r="T10" i="4"/>
  <c r="S10" i="4"/>
  <c r="R10" i="4"/>
  <c r="Q10" i="4"/>
  <c r="P10" i="4"/>
  <c r="Z9" i="4"/>
  <c r="Y9" i="4"/>
  <c r="X9" i="4"/>
  <c r="W9" i="4"/>
  <c r="V9" i="4"/>
  <c r="U9" i="4"/>
  <c r="T9" i="4"/>
  <c r="S9" i="4"/>
  <c r="R9" i="4"/>
  <c r="Q9" i="4"/>
  <c r="P9" i="4"/>
  <c r="Z8" i="4"/>
  <c r="Y8" i="4"/>
  <c r="X8" i="4"/>
  <c r="W8" i="4"/>
  <c r="V8" i="4"/>
  <c r="U8" i="4"/>
  <c r="T8" i="4"/>
  <c r="S8" i="4"/>
  <c r="R8" i="4"/>
  <c r="Q8" i="4"/>
  <c r="P8" i="4"/>
  <c r="Z7" i="4"/>
  <c r="Y7" i="4"/>
  <c r="X7" i="4"/>
  <c r="W7" i="4"/>
  <c r="V7" i="4"/>
  <c r="U7" i="4"/>
  <c r="T7" i="4"/>
  <c r="S7" i="4"/>
  <c r="R7" i="4"/>
  <c r="Q7" i="4"/>
  <c r="P7" i="4"/>
  <c r="Z6" i="4"/>
  <c r="Y6" i="4"/>
  <c r="X6" i="4"/>
  <c r="W6" i="4"/>
  <c r="V6" i="4"/>
  <c r="U6" i="4"/>
  <c r="T6" i="4"/>
  <c r="S6" i="4"/>
  <c r="R6" i="4"/>
  <c r="Q6" i="4"/>
  <c r="P6" i="4"/>
  <c r="Z5" i="4"/>
  <c r="Y5" i="4"/>
  <c r="X5" i="4"/>
  <c r="W5" i="4"/>
  <c r="V5" i="4"/>
  <c r="U5" i="4"/>
  <c r="T5" i="4"/>
  <c r="S5" i="4"/>
  <c r="R5" i="4"/>
  <c r="Q5" i="4"/>
  <c r="P5" i="4"/>
  <c r="Q4" i="4"/>
  <c r="R4" i="4"/>
  <c r="S4" i="4"/>
  <c r="T4" i="4"/>
  <c r="U4" i="4"/>
  <c r="V4" i="4"/>
  <c r="W4" i="4"/>
  <c r="X4" i="4"/>
  <c r="Y4" i="4"/>
  <c r="Z4" i="4"/>
  <c r="P4" i="4"/>
  <c r="Q3" i="4"/>
  <c r="R3" i="4"/>
  <c r="S3" i="4"/>
  <c r="T3" i="4"/>
  <c r="U3" i="4"/>
  <c r="V3" i="4"/>
  <c r="W3" i="4"/>
  <c r="X3" i="4"/>
  <c r="Y3" i="4"/>
  <c r="Z3" i="4"/>
  <c r="P3" i="4"/>
  <c r="Q2" i="4"/>
  <c r="R2" i="4"/>
  <c r="S2" i="4"/>
  <c r="T2" i="4"/>
  <c r="U2" i="4"/>
  <c r="V2" i="4"/>
  <c r="W2" i="4"/>
  <c r="X2" i="4"/>
  <c r="Y2" i="4"/>
  <c r="Z2" i="4"/>
  <c r="P2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I21" i="2"/>
  <c r="J21" i="2"/>
  <c r="K21" i="2"/>
  <c r="L21" i="2"/>
  <c r="M21" i="2"/>
  <c r="N21" i="2"/>
  <c r="O21" i="2"/>
  <c r="P21" i="2"/>
  <c r="Q21" i="2"/>
  <c r="R21" i="2"/>
  <c r="H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21" i="2"/>
  <c r="B42" i="2" l="1"/>
  <c r="M32" i="1"/>
  <c r="M9" i="1"/>
  <c r="M29" i="1"/>
  <c r="M22" i="1"/>
  <c r="A2" i="2"/>
  <c r="B2" i="2"/>
  <c r="C2" i="2"/>
  <c r="D2" i="2"/>
  <c r="E2" i="2"/>
  <c r="F2" i="2"/>
  <c r="G2" i="2"/>
  <c r="H2" i="2"/>
  <c r="I2" i="2"/>
  <c r="J2" i="2"/>
  <c r="K2" i="2"/>
  <c r="L2" i="2"/>
  <c r="A3" i="2"/>
  <c r="B3" i="2"/>
  <c r="C3" i="2"/>
  <c r="D3" i="2"/>
  <c r="E3" i="2"/>
  <c r="F3" i="2"/>
  <c r="G3" i="2"/>
  <c r="H3" i="2"/>
  <c r="I3" i="2"/>
  <c r="J3" i="2"/>
  <c r="K3" i="2"/>
  <c r="L3" i="2"/>
  <c r="A4" i="2"/>
  <c r="B4" i="2"/>
  <c r="C4" i="2"/>
  <c r="D4" i="2"/>
  <c r="E4" i="2"/>
  <c r="F4" i="2"/>
  <c r="G4" i="2"/>
  <c r="H4" i="2"/>
  <c r="I4" i="2"/>
  <c r="J4" i="2"/>
  <c r="K4" i="2"/>
  <c r="L4" i="2"/>
  <c r="A5" i="2"/>
  <c r="B5" i="2"/>
  <c r="C5" i="2"/>
  <c r="D5" i="2"/>
  <c r="E5" i="2"/>
  <c r="F5" i="2"/>
  <c r="G5" i="2"/>
  <c r="H5" i="2"/>
  <c r="I5" i="2"/>
  <c r="J5" i="2"/>
  <c r="K5" i="2"/>
  <c r="L5" i="2"/>
  <c r="A6" i="2"/>
  <c r="B6" i="2"/>
  <c r="C6" i="2"/>
  <c r="D6" i="2"/>
  <c r="E6" i="2"/>
  <c r="F6" i="2"/>
  <c r="G6" i="2"/>
  <c r="H6" i="2"/>
  <c r="I6" i="2"/>
  <c r="J6" i="2"/>
  <c r="K6" i="2"/>
  <c r="L6" i="2"/>
  <c r="A7" i="2"/>
  <c r="B7" i="2"/>
  <c r="C7" i="2"/>
  <c r="D7" i="2"/>
  <c r="E7" i="2"/>
  <c r="F7" i="2"/>
  <c r="G7" i="2"/>
  <c r="H7" i="2"/>
  <c r="I7" i="2"/>
  <c r="J7" i="2"/>
  <c r="K7" i="2"/>
  <c r="L7" i="2"/>
  <c r="A8" i="2"/>
  <c r="B8" i="2"/>
  <c r="C8" i="2"/>
  <c r="D8" i="2"/>
  <c r="E8" i="2"/>
  <c r="F8" i="2"/>
  <c r="G8" i="2"/>
  <c r="H8" i="2"/>
  <c r="I8" i="2"/>
  <c r="J8" i="2"/>
  <c r="K8" i="2"/>
  <c r="L8" i="2"/>
  <c r="A9" i="2"/>
  <c r="B9" i="2"/>
  <c r="C9" i="2"/>
  <c r="D9" i="2"/>
  <c r="E9" i="2"/>
  <c r="F9" i="2"/>
  <c r="G9" i="2"/>
  <c r="H9" i="2"/>
  <c r="I9" i="2"/>
  <c r="J9" i="2"/>
  <c r="K9" i="2"/>
  <c r="L9" i="2"/>
  <c r="A10" i="2"/>
  <c r="B10" i="2"/>
  <c r="C10" i="2"/>
  <c r="D10" i="2"/>
  <c r="E10" i="2"/>
  <c r="F10" i="2"/>
  <c r="G10" i="2"/>
  <c r="H10" i="2"/>
  <c r="I10" i="2"/>
  <c r="J10" i="2"/>
  <c r="K10" i="2"/>
  <c r="L10" i="2"/>
  <c r="A11" i="2"/>
  <c r="B11" i="2"/>
  <c r="C11" i="2"/>
  <c r="D11" i="2"/>
  <c r="E11" i="2"/>
  <c r="F11" i="2"/>
  <c r="G11" i="2"/>
  <c r="H11" i="2"/>
  <c r="I11" i="2"/>
  <c r="J11" i="2"/>
  <c r="K11" i="2"/>
  <c r="L11" i="2"/>
  <c r="A12" i="2"/>
  <c r="B12" i="2"/>
  <c r="C12" i="2"/>
  <c r="D12" i="2"/>
  <c r="E12" i="2"/>
  <c r="F12" i="2"/>
  <c r="G12" i="2"/>
  <c r="H12" i="2"/>
  <c r="I12" i="2"/>
  <c r="J12" i="2"/>
  <c r="K12" i="2"/>
  <c r="L12" i="2"/>
  <c r="A13" i="2"/>
  <c r="B13" i="2"/>
  <c r="C13" i="2"/>
  <c r="D13" i="2"/>
  <c r="E13" i="2"/>
  <c r="F13" i="2"/>
  <c r="G13" i="2"/>
  <c r="H13" i="2"/>
  <c r="I13" i="2"/>
  <c r="J13" i="2"/>
  <c r="K13" i="2"/>
  <c r="L13" i="2"/>
  <c r="A14" i="2"/>
  <c r="B14" i="2"/>
  <c r="C14" i="2"/>
  <c r="D14" i="2"/>
  <c r="E14" i="2"/>
  <c r="F14" i="2"/>
  <c r="G14" i="2"/>
  <c r="H14" i="2"/>
  <c r="I14" i="2"/>
  <c r="J14" i="2"/>
  <c r="K14" i="2"/>
  <c r="L14" i="2"/>
  <c r="A15" i="2"/>
  <c r="B15" i="2"/>
  <c r="C15" i="2"/>
  <c r="D15" i="2"/>
  <c r="E15" i="2"/>
  <c r="F15" i="2"/>
  <c r="G15" i="2"/>
  <c r="H15" i="2"/>
  <c r="I15" i="2"/>
  <c r="J15" i="2"/>
  <c r="K15" i="2"/>
  <c r="L15" i="2"/>
  <c r="A16" i="2"/>
  <c r="B16" i="2"/>
  <c r="C16" i="2"/>
  <c r="D16" i="2"/>
  <c r="E16" i="2"/>
  <c r="F16" i="2"/>
  <c r="G16" i="2"/>
  <c r="H16" i="2"/>
  <c r="I16" i="2"/>
  <c r="J16" i="2"/>
  <c r="K16" i="2"/>
  <c r="L16" i="2"/>
  <c r="B1" i="2"/>
  <c r="C1" i="2"/>
  <c r="D1" i="2"/>
  <c r="E1" i="2"/>
  <c r="F1" i="2"/>
  <c r="G1" i="2"/>
  <c r="H1" i="2"/>
  <c r="I1" i="2"/>
  <c r="J1" i="2"/>
  <c r="K1" i="2"/>
  <c r="L1" i="2"/>
  <c r="A1" i="2"/>
  <c r="M16" i="1"/>
  <c r="M11" i="1"/>
  <c r="M4" i="1"/>
  <c r="M26" i="1"/>
  <c r="M23" i="1"/>
  <c r="M10" i="1"/>
  <c r="M27" i="1"/>
  <c r="M31" i="1"/>
  <c r="M3" i="1"/>
  <c r="M30" i="1"/>
  <c r="M21" i="1"/>
  <c r="M33" i="1"/>
  <c r="M15" i="1"/>
  <c r="M8" i="1"/>
  <c r="M28" i="1"/>
  <c r="M2" i="1"/>
  <c r="M19" i="1"/>
  <c r="M12" i="1"/>
  <c r="M20" i="1"/>
  <c r="M25" i="1"/>
  <c r="M6" i="1"/>
  <c r="M13" i="1"/>
  <c r="M18" i="1"/>
  <c r="M14" i="1"/>
  <c r="M17" i="1"/>
  <c r="M7" i="1"/>
  <c r="M5" i="1"/>
  <c r="M24" i="1"/>
  <c r="B1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<sst xmlns="http://schemas.openxmlformats.org/spreadsheetml/2006/main" count="153" uniqueCount="63">
  <si>
    <t>Model</t>
  </si>
  <si>
    <t>MPG</t>
  </si>
  <si>
    <t>Cylinders</t>
  </si>
  <si>
    <t>Displacement</t>
  </si>
  <si>
    <t>Horsepower</t>
  </si>
  <si>
    <t>Rear_Axle_Ratio</t>
  </si>
  <si>
    <t>Weight (000)</t>
  </si>
  <si>
    <t>Qtr_Mile_Time</t>
  </si>
  <si>
    <t>Engine_Shape</t>
  </si>
  <si>
    <t>Transmission</t>
  </si>
  <si>
    <t>Fwd_Gears</t>
  </si>
  <si>
    <t>Carburators</t>
  </si>
  <si>
    <t>Cadillac Fleetwood</t>
  </si>
  <si>
    <t>Lincoln Continental</t>
  </si>
  <si>
    <t>Media</t>
  </si>
  <si>
    <t>Camaro Z28</t>
  </si>
  <si>
    <t>Duster 360</t>
  </si>
  <si>
    <t>Chrysler Imperial</t>
  </si>
  <si>
    <t>Maserati Bora</t>
  </si>
  <si>
    <t>Merc 450SLC</t>
  </si>
  <si>
    <t>AMC Javelin</t>
  </si>
  <si>
    <t>Dodge Challenger</t>
  </si>
  <si>
    <t>Ford Pantera L</t>
  </si>
  <si>
    <t>Merc 450SE</t>
  </si>
  <si>
    <t>Merc 450SL</t>
  </si>
  <si>
    <t>Merc 280C</t>
  </si>
  <si>
    <t>Valiant</t>
  </si>
  <si>
    <t>Hornet Sportabout</t>
  </si>
  <si>
    <t>Merc 280</t>
  </si>
  <si>
    <t>Pontiac Firebird</t>
  </si>
  <si>
    <t>Ferrari Dino</t>
  </si>
  <si>
    <t>Mazda RX4</t>
  </si>
  <si>
    <t>Mazda RX4 Wag</t>
  </si>
  <si>
    <t>Hornet 4 Drive</t>
  </si>
  <si>
    <t>Volvo 142E</t>
  </si>
  <si>
    <t>Toyota Corona</t>
  </si>
  <si>
    <t>Datsun 710</t>
  </si>
  <si>
    <t>Merc 230</t>
  </si>
  <si>
    <t>Merc 240D</t>
  </si>
  <si>
    <t>Porsche 914-2</t>
  </si>
  <si>
    <t>Fiat X1-9</t>
  </si>
  <si>
    <t>Honda Civic</t>
  </si>
  <si>
    <t>Lotus Europa</t>
  </si>
  <si>
    <t>Fiat 128</t>
  </si>
  <si>
    <t>Toyota Corolla</t>
  </si>
  <si>
    <t>Random</t>
  </si>
  <si>
    <t>Muestra</t>
  </si>
  <si>
    <t>Estimación Media Real</t>
  </si>
  <si>
    <t>Correlación</t>
  </si>
  <si>
    <t>MPG-Displac</t>
  </si>
  <si>
    <t>Displ-Horsep</t>
  </si>
  <si>
    <t>Matriz de Correlación</t>
  </si>
  <si>
    <t>Regresión Líneal</t>
  </si>
  <si>
    <t>MPG = (m x Displacement) + b</t>
  </si>
  <si>
    <t>y = (mx) + b</t>
  </si>
  <si>
    <t>Estimación Líneal</t>
  </si>
  <si>
    <t>m</t>
  </si>
  <si>
    <t>b</t>
  </si>
  <si>
    <t>para un Displacemente de 160</t>
  </si>
  <si>
    <t>(-0.04121512 x 160) + 29.5998548 = 23.00543556</t>
  </si>
  <si>
    <t>= (H43*160) + I43</t>
  </si>
  <si>
    <t>=PRONOSTICO.LINEAL(160,B2:B33,D2:D33)</t>
  </si>
  <si>
    <t>Utilizando la formula de pronostico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</si>
</sst>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Alignment="1">
      <alignment horizontal="center"/>
    </xf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Displacement vs.</a:t>
            </a:r>
            <a:r>
              <a:rPr lang="es-MX" baseline="0"/>
              <a:t> MPG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'Matriz de Correlación'!$D$1</c:f>
              <c:strCache>
                <c:ptCount val="1"/>
                <c:pt idx="0">
                  <c:v>Displacement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'Matriz de Correlación'!$B$2:$B$33</c:f>
              <c:numCache>
                <c:formatCode>General</c:formatCode>
                <c:ptCount val="32"/>
                <c:pt idx="0">
                  <c:v>21.4</c:v>
                </c:pt>
                <c:pt idx="1">
                  <c:v>17.8</c:v>
                </c:pt>
                <c:pt idx="2">
                  <c:v>15</c:v>
                </c:pt>
                <c:pt idx="3">
                  <c:v>33.9</c:v>
                </c:pt>
                <c:pt idx="4">
                  <c:v>24.4</c:v>
                </c:pt>
                <c:pt idx="5">
                  <c:v>32.4</c:v>
                </c:pt>
                <c:pt idx="6">
                  <c:v>21</c:v>
                </c:pt>
                <c:pt idx="7">
                  <c:v>14.7</c:v>
                </c:pt>
                <c:pt idx="8">
                  <c:v>15.5</c:v>
                </c:pt>
                <c:pt idx="9">
                  <c:v>14.3</c:v>
                </c:pt>
                <c:pt idx="10">
                  <c:v>21.5</c:v>
                </c:pt>
                <c:pt idx="11">
                  <c:v>26</c:v>
                </c:pt>
                <c:pt idx="12">
                  <c:v>30.4</c:v>
                </c:pt>
                <c:pt idx="13">
                  <c:v>19.7</c:v>
                </c:pt>
                <c:pt idx="14">
                  <c:v>13.3</c:v>
                </c:pt>
                <c:pt idx="15">
                  <c:v>30.4</c:v>
                </c:pt>
                <c:pt idx="16">
                  <c:v>27.3</c:v>
                </c:pt>
                <c:pt idx="17">
                  <c:v>21.4</c:v>
                </c:pt>
                <c:pt idx="18">
                  <c:v>22.8</c:v>
                </c:pt>
                <c:pt idx="19">
                  <c:v>19.2</c:v>
                </c:pt>
                <c:pt idx="20">
                  <c:v>18.100000000000001</c:v>
                </c:pt>
                <c:pt idx="21">
                  <c:v>15.2</c:v>
                </c:pt>
                <c:pt idx="22">
                  <c:v>10.4</c:v>
                </c:pt>
                <c:pt idx="23">
                  <c:v>22.8</c:v>
                </c:pt>
                <c:pt idx="24">
                  <c:v>15.2</c:v>
                </c:pt>
                <c:pt idx="25">
                  <c:v>15.8</c:v>
                </c:pt>
                <c:pt idx="26">
                  <c:v>21</c:v>
                </c:pt>
                <c:pt idx="27">
                  <c:v>16.399999999999999</c:v>
                </c:pt>
                <c:pt idx="28">
                  <c:v>18.7</c:v>
                </c:pt>
                <c:pt idx="29">
                  <c:v>17.3</c:v>
                </c:pt>
                <c:pt idx="30">
                  <c:v>10.4</c:v>
                </c:pt>
                <c:pt idx="31">
                  <c:v>19.2</c:v>
                </c:pt>
              </c:numCache>
            </c:numRef>
          </c:xVal>
          <c:yVal>
            <c:numRef>
              <c:f>'Matriz de Correlación'!$D$2:$D$33</c:f>
              <c:numCache>
                <c:formatCode>General</c:formatCode>
                <c:ptCount val="32"/>
                <c:pt idx="0">
                  <c:v>258</c:v>
                </c:pt>
                <c:pt idx="1">
                  <c:v>167.6</c:v>
                </c:pt>
                <c:pt idx="2">
                  <c:v>301</c:v>
                </c:pt>
                <c:pt idx="3">
                  <c:v>71.099999999999994</c:v>
                </c:pt>
                <c:pt idx="4">
                  <c:v>146.69999999999999</c:v>
                </c:pt>
                <c:pt idx="5">
                  <c:v>78.7</c:v>
                </c:pt>
                <c:pt idx="6">
                  <c:v>160</c:v>
                </c:pt>
                <c:pt idx="7">
                  <c:v>440</c:v>
                </c:pt>
                <c:pt idx="8">
                  <c:v>318</c:v>
                </c:pt>
                <c:pt idx="9">
                  <c:v>360</c:v>
                </c:pt>
                <c:pt idx="10">
                  <c:v>120.1</c:v>
                </c:pt>
                <c:pt idx="11">
                  <c:v>120.3</c:v>
                </c:pt>
                <c:pt idx="12">
                  <c:v>75.7</c:v>
                </c:pt>
                <c:pt idx="13">
                  <c:v>145</c:v>
                </c:pt>
                <c:pt idx="14">
                  <c:v>350</c:v>
                </c:pt>
                <c:pt idx="15">
                  <c:v>95.1</c:v>
                </c:pt>
                <c:pt idx="16">
                  <c:v>79</c:v>
                </c:pt>
                <c:pt idx="17">
                  <c:v>121</c:v>
                </c:pt>
                <c:pt idx="18">
                  <c:v>108</c:v>
                </c:pt>
                <c:pt idx="19">
                  <c:v>167.6</c:v>
                </c:pt>
                <c:pt idx="20">
                  <c:v>225</c:v>
                </c:pt>
                <c:pt idx="21">
                  <c:v>304</c:v>
                </c:pt>
                <c:pt idx="22">
                  <c:v>472</c:v>
                </c:pt>
                <c:pt idx="23">
                  <c:v>140.80000000000001</c:v>
                </c:pt>
                <c:pt idx="24">
                  <c:v>275.8</c:v>
                </c:pt>
                <c:pt idx="25">
                  <c:v>351</c:v>
                </c:pt>
                <c:pt idx="26">
                  <c:v>160</c:v>
                </c:pt>
                <c:pt idx="27">
                  <c:v>275.8</c:v>
                </c:pt>
                <c:pt idx="28">
                  <c:v>360</c:v>
                </c:pt>
                <c:pt idx="29">
                  <c:v>275.8</c:v>
                </c:pt>
                <c:pt idx="30">
                  <c:v>460</c:v>
                </c:pt>
                <c:pt idx="31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4-476B-A65A-64BC83CFB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522272"/>
        <c:axId val="1839445120"/>
      </c:scatterChart>
      <c:valAx>
        <c:axId val="51452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39445120"/>
        <c:crosses val="autoZero"/>
        <c:crossBetween val="midCat"/>
      </c:valAx>
      <c:valAx>
        <c:axId val="18394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4522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23812</xdr:rowOff>
    </xdr:from>
    <xdr:to>
      <xdr:col>6</xdr:col>
      <xdr:colOff>0</xdr:colOff>
      <xdr:row>48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FFE013-0B0B-4C39-BA71-97581B9D69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5EDA-4182-4303-95E8-F24526DE7D0B}">
  <dimension ref="A1:Z52"/>
  <sheetViews>
    <sheetView tabSelected="1" workbookViewId="0">
      <selection activeCell="O43" sqref="O43"/>
    </sheetView>
  </sheetViews>
  <sheetFormatPr baseColWidth="10" defaultRowHeight="15" x14ac:dyDescent="0.25"/>
  <cols>
    <col min="8" max="8" width="11.85546875" bestFit="1" customWidth="1"/>
    <col min="13" max="13" width="11.85546875" bestFit="1" customWidth="1"/>
    <col min="15" max="15" width="15.5703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  <c r="O1" s="2"/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</row>
    <row r="2" spans="1:26" x14ac:dyDescent="0.25">
      <c r="A2" t="s">
        <v>33</v>
      </c>
      <c r="B2">
        <v>21.4</v>
      </c>
      <c r="C2">
        <v>6</v>
      </c>
      <c r="D2">
        <v>258</v>
      </c>
      <c r="E2">
        <v>110</v>
      </c>
      <c r="F2">
        <v>3.08</v>
      </c>
      <c r="G2">
        <v>3.2149999999999999</v>
      </c>
      <c r="H2">
        <v>19.440000000000001</v>
      </c>
      <c r="I2">
        <v>1</v>
      </c>
      <c r="J2">
        <v>0</v>
      </c>
      <c r="K2">
        <v>3</v>
      </c>
      <c r="L2">
        <v>1</v>
      </c>
      <c r="M2">
        <f t="shared" ref="M2:M33" ca="1" si="0">RAND()</f>
        <v>0.63870055999105579</v>
      </c>
      <c r="O2" s="2" t="s">
        <v>1</v>
      </c>
      <c r="P2">
        <f>CORREL($B$2:$B$33,B2:B33)</f>
        <v>1.0000000000000002</v>
      </c>
      <c r="Q2">
        <f t="shared" ref="Q2:Z2" si="1">CORREL($B$2:$B$33,C2:C33)</f>
        <v>-0.85216195942661332</v>
      </c>
      <c r="R2">
        <f t="shared" si="1"/>
        <v>-0.84755137926247848</v>
      </c>
      <c r="S2">
        <f t="shared" si="1"/>
        <v>-0.7761683718265866</v>
      </c>
      <c r="T2">
        <f t="shared" si="1"/>
        <v>0.68117190780674952</v>
      </c>
      <c r="U2">
        <f t="shared" si="1"/>
        <v>-0.86765937651722791</v>
      </c>
      <c r="V2">
        <f t="shared" si="1"/>
        <v>0.41868403392177828</v>
      </c>
      <c r="W2">
        <f t="shared" si="1"/>
        <v>0.66403891912759305</v>
      </c>
      <c r="X2">
        <f t="shared" si="1"/>
        <v>0.59983242945464776</v>
      </c>
      <c r="Y2">
        <f t="shared" si="1"/>
        <v>0.48028475733884218</v>
      </c>
      <c r="Z2">
        <f t="shared" si="1"/>
        <v>-0.55092507390245882</v>
      </c>
    </row>
    <row r="3" spans="1:26" x14ac:dyDescent="0.25">
      <c r="A3" t="s">
        <v>25</v>
      </c>
      <c r="B3">
        <v>17.8</v>
      </c>
      <c r="C3">
        <v>6</v>
      </c>
      <c r="D3">
        <v>167.6</v>
      </c>
      <c r="E3">
        <v>123</v>
      </c>
      <c r="F3">
        <v>3.92</v>
      </c>
      <c r="G3">
        <v>3.44</v>
      </c>
      <c r="H3">
        <v>18.899999999999999</v>
      </c>
      <c r="I3">
        <v>1</v>
      </c>
      <c r="J3">
        <v>0</v>
      </c>
      <c r="K3">
        <v>4</v>
      </c>
      <c r="L3">
        <v>4</v>
      </c>
      <c r="M3">
        <f t="shared" ca="1" si="0"/>
        <v>0.26731081459530703</v>
      </c>
      <c r="O3" s="2" t="s">
        <v>2</v>
      </c>
      <c r="P3">
        <f>CORREL($C$2:$C$33,B2:B33)</f>
        <v>-0.85216195942661332</v>
      </c>
      <c r="Q3">
        <f t="shared" ref="Q3:Z3" si="2">CORREL($C$2:$C$33,C2:C33)</f>
        <v>1.0000000000000002</v>
      </c>
      <c r="R3">
        <f t="shared" si="2"/>
        <v>0.90203287214699901</v>
      </c>
      <c r="S3">
        <f t="shared" si="2"/>
        <v>0.83244745272181953</v>
      </c>
      <c r="T3">
        <f t="shared" si="2"/>
        <v>-0.69993811382877025</v>
      </c>
      <c r="U3">
        <f t="shared" si="2"/>
        <v>0.78249579446324069</v>
      </c>
      <c r="V3">
        <f t="shared" si="2"/>
        <v>-0.59124207376886839</v>
      </c>
      <c r="W3">
        <f t="shared" si="2"/>
        <v>-0.81081179608300535</v>
      </c>
      <c r="X3">
        <f t="shared" si="2"/>
        <v>-0.52260704690067539</v>
      </c>
      <c r="Y3">
        <f t="shared" si="2"/>
        <v>-0.49268659938947124</v>
      </c>
      <c r="Z3">
        <f t="shared" si="2"/>
        <v>0.52698829374964329</v>
      </c>
    </row>
    <row r="4" spans="1:26" x14ac:dyDescent="0.25">
      <c r="A4" t="s">
        <v>18</v>
      </c>
      <c r="B4">
        <v>15</v>
      </c>
      <c r="C4">
        <v>8</v>
      </c>
      <c r="D4">
        <v>301</v>
      </c>
      <c r="E4">
        <v>335</v>
      </c>
      <c r="F4">
        <v>3.54</v>
      </c>
      <c r="G4">
        <v>3.57</v>
      </c>
      <c r="H4">
        <v>14.6</v>
      </c>
      <c r="I4">
        <v>0</v>
      </c>
      <c r="J4">
        <v>1</v>
      </c>
      <c r="K4">
        <v>5</v>
      </c>
      <c r="L4">
        <v>8</v>
      </c>
      <c r="M4">
        <f t="shared" ca="1" si="0"/>
        <v>0.98023517264714444</v>
      </c>
      <c r="O4" s="2" t="s">
        <v>3</v>
      </c>
      <c r="P4">
        <f>CORREL($D$2:$D$33,B2:B33)</f>
        <v>-0.84755137926247848</v>
      </c>
      <c r="Q4">
        <f t="shared" ref="Q4:Z4" si="3">CORREL($D$2:$D$33,C2:C33)</f>
        <v>0.90203287214699901</v>
      </c>
      <c r="R4">
        <f t="shared" si="3"/>
        <v>1.0000000000000002</v>
      </c>
      <c r="S4">
        <f t="shared" si="3"/>
        <v>0.79094858636980658</v>
      </c>
      <c r="T4">
        <f t="shared" si="3"/>
        <v>-0.71021392716927034</v>
      </c>
      <c r="U4">
        <f t="shared" si="3"/>
        <v>0.88797992205813803</v>
      </c>
      <c r="V4">
        <f t="shared" si="3"/>
        <v>-0.43369788081101396</v>
      </c>
      <c r="W4">
        <f t="shared" si="3"/>
        <v>-0.71041589079060019</v>
      </c>
      <c r="X4">
        <f t="shared" si="3"/>
        <v>-0.59122704006394766</v>
      </c>
      <c r="Y4">
        <f t="shared" si="3"/>
        <v>-0.55556919856248277</v>
      </c>
      <c r="Z4">
        <f t="shared" si="3"/>
        <v>0.39497686486896938</v>
      </c>
    </row>
    <row r="5" spans="1:26" x14ac:dyDescent="0.25">
      <c r="A5" t="s">
        <v>44</v>
      </c>
      <c r="B5">
        <v>33.9</v>
      </c>
      <c r="C5">
        <v>4</v>
      </c>
      <c r="D5">
        <v>71.099999999999994</v>
      </c>
      <c r="E5">
        <v>65</v>
      </c>
      <c r="F5">
        <v>4.22</v>
      </c>
      <c r="G5">
        <v>1.835</v>
      </c>
      <c r="H5">
        <v>19.899999999999999</v>
      </c>
      <c r="I5">
        <v>1</v>
      </c>
      <c r="J5">
        <v>1</v>
      </c>
      <c r="K5">
        <v>4</v>
      </c>
      <c r="L5">
        <v>1</v>
      </c>
      <c r="M5">
        <f t="shared" ca="1" si="0"/>
        <v>0.26272770565468428</v>
      </c>
      <c r="O5" s="2" t="s">
        <v>4</v>
      </c>
      <c r="P5">
        <f>CORREL($E$2:$E$33,B2:B33)</f>
        <v>-0.7761683718265866</v>
      </c>
      <c r="Q5">
        <f t="shared" ref="Q5:Z5" si="4">CORREL($E$2:$E$33,C2:C33)</f>
        <v>0.83244745272181953</v>
      </c>
      <c r="R5">
        <f t="shared" si="4"/>
        <v>0.79094858636980658</v>
      </c>
      <c r="S5">
        <f t="shared" si="4"/>
        <v>1.0000000000000002</v>
      </c>
      <c r="T5">
        <f t="shared" si="4"/>
        <v>-0.44875911687291958</v>
      </c>
      <c r="U5">
        <f t="shared" si="4"/>
        <v>0.65874788734475909</v>
      </c>
      <c r="V5">
        <f t="shared" si="4"/>
        <v>-0.70822338886195346</v>
      </c>
      <c r="W5">
        <f t="shared" si="4"/>
        <v>-0.72309673735244961</v>
      </c>
      <c r="X5">
        <f t="shared" si="4"/>
        <v>-0.24320425718585106</v>
      </c>
      <c r="Y5">
        <f t="shared" si="4"/>
        <v>-0.12570425822547418</v>
      </c>
      <c r="Z5">
        <f t="shared" si="4"/>
        <v>0.74981247154911024</v>
      </c>
    </row>
    <row r="6" spans="1:26" x14ac:dyDescent="0.25">
      <c r="A6" t="s">
        <v>38</v>
      </c>
      <c r="B6">
        <v>24.4</v>
      </c>
      <c r="C6">
        <v>4</v>
      </c>
      <c r="D6">
        <v>146.69999999999999</v>
      </c>
      <c r="E6">
        <v>62</v>
      </c>
      <c r="F6">
        <v>3.69</v>
      </c>
      <c r="G6">
        <v>3.19</v>
      </c>
      <c r="H6">
        <v>20</v>
      </c>
      <c r="I6">
        <v>1</v>
      </c>
      <c r="J6">
        <v>0</v>
      </c>
      <c r="K6">
        <v>4</v>
      </c>
      <c r="L6">
        <v>2</v>
      </c>
      <c r="M6">
        <f t="shared" ca="1" si="0"/>
        <v>0.13214798376072068</v>
      </c>
      <c r="O6" s="2" t="s">
        <v>5</v>
      </c>
      <c r="P6">
        <f>CORREL($F$2:$F$33,B2:B33)</f>
        <v>0.68117190780674952</v>
      </c>
      <c r="Q6">
        <f t="shared" ref="Q6:Z6" si="5">CORREL($F$2:$F$33,C2:C33)</f>
        <v>-0.69993811382877025</v>
      </c>
      <c r="R6">
        <f t="shared" si="5"/>
        <v>-0.71021392716927034</v>
      </c>
      <c r="S6">
        <f t="shared" si="5"/>
        <v>-0.44875911687291958</v>
      </c>
      <c r="T6">
        <f t="shared" si="5"/>
        <v>1</v>
      </c>
      <c r="U6">
        <f t="shared" si="5"/>
        <v>-0.71244064669737173</v>
      </c>
      <c r="V6">
        <f t="shared" si="5"/>
        <v>9.1204759651183034E-2</v>
      </c>
      <c r="W6">
        <f t="shared" si="5"/>
        <v>0.44027846495534928</v>
      </c>
      <c r="X6">
        <f t="shared" si="5"/>
        <v>0.71271112722626984</v>
      </c>
      <c r="Y6">
        <f t="shared" si="5"/>
        <v>0.69961013193466481</v>
      </c>
      <c r="Z6">
        <f t="shared" si="5"/>
        <v>-9.0789798868867275E-2</v>
      </c>
    </row>
    <row r="7" spans="1:26" x14ac:dyDescent="0.25">
      <c r="A7" t="s">
        <v>43</v>
      </c>
      <c r="B7">
        <v>32.4</v>
      </c>
      <c r="C7">
        <v>4</v>
      </c>
      <c r="D7">
        <v>78.7</v>
      </c>
      <c r="E7">
        <v>66</v>
      </c>
      <c r="F7">
        <v>4.08</v>
      </c>
      <c r="G7">
        <v>2.2000000000000002</v>
      </c>
      <c r="H7">
        <v>19.47</v>
      </c>
      <c r="I7">
        <v>1</v>
      </c>
      <c r="J7">
        <v>1</v>
      </c>
      <c r="K7">
        <v>4</v>
      </c>
      <c r="L7">
        <v>1</v>
      </c>
      <c r="M7">
        <f t="shared" ca="1" si="0"/>
        <v>0.84419098443691898</v>
      </c>
      <c r="O7" s="2" t="s">
        <v>6</v>
      </c>
      <c r="P7">
        <f>CORREL($G$2:$G$33,B2:B33)</f>
        <v>-0.86765937651722791</v>
      </c>
      <c r="Q7">
        <f t="shared" ref="Q7:Z7" si="6">CORREL($G$2:$G$33,C2:C33)</f>
        <v>0.78249579446324069</v>
      </c>
      <c r="R7">
        <f t="shared" si="6"/>
        <v>0.88797992205813803</v>
      </c>
      <c r="S7">
        <f t="shared" si="6"/>
        <v>0.65874788734475909</v>
      </c>
      <c r="T7">
        <f t="shared" si="6"/>
        <v>-0.71244064669737173</v>
      </c>
      <c r="U7">
        <f t="shared" si="6"/>
        <v>1</v>
      </c>
      <c r="V7">
        <f t="shared" si="6"/>
        <v>-0.17471587871340491</v>
      </c>
      <c r="W7">
        <f t="shared" si="6"/>
        <v>-0.55491567766399397</v>
      </c>
      <c r="X7">
        <f t="shared" si="6"/>
        <v>-0.69249525883948415</v>
      </c>
      <c r="Y7">
        <f t="shared" si="6"/>
        <v>-0.58328699653664795</v>
      </c>
      <c r="Z7">
        <f t="shared" si="6"/>
        <v>0.427605937735487</v>
      </c>
    </row>
    <row r="8" spans="1:26" x14ac:dyDescent="0.25">
      <c r="A8" t="s">
        <v>31</v>
      </c>
      <c r="B8">
        <v>21</v>
      </c>
      <c r="C8">
        <v>6</v>
      </c>
      <c r="D8">
        <v>160</v>
      </c>
      <c r="E8">
        <v>110</v>
      </c>
      <c r="F8">
        <v>3.9</v>
      </c>
      <c r="G8">
        <v>2.62</v>
      </c>
      <c r="H8">
        <v>16.46</v>
      </c>
      <c r="I8">
        <v>0</v>
      </c>
      <c r="J8">
        <v>1</v>
      </c>
      <c r="K8">
        <v>4</v>
      </c>
      <c r="L8">
        <v>4</v>
      </c>
      <c r="M8">
        <f t="shared" ca="1" si="0"/>
        <v>0.22855593008672381</v>
      </c>
      <c r="O8" s="2" t="s">
        <v>7</v>
      </c>
      <c r="P8">
        <f>CORREL($H$2:$H$33,B2:B33)</f>
        <v>0.41868403392177828</v>
      </c>
      <c r="Q8">
        <f t="shared" ref="Q8:Z8" si="7">CORREL($H$2:$H$33,C2:C33)</f>
        <v>-0.59124207376886839</v>
      </c>
      <c r="R8">
        <f t="shared" si="7"/>
        <v>-0.43369788081101396</v>
      </c>
      <c r="S8">
        <f t="shared" si="7"/>
        <v>-0.70822338886195346</v>
      </c>
      <c r="T8">
        <f t="shared" si="7"/>
        <v>9.1204759651183034E-2</v>
      </c>
      <c r="U8">
        <f t="shared" si="7"/>
        <v>-0.17471587871340491</v>
      </c>
      <c r="V8">
        <f t="shared" si="7"/>
        <v>1</v>
      </c>
      <c r="W8">
        <f t="shared" si="7"/>
        <v>0.74453544352625434</v>
      </c>
      <c r="X8">
        <f t="shared" si="7"/>
        <v>-0.229860862184883</v>
      </c>
      <c r="Y8">
        <f t="shared" si="7"/>
        <v>-0.21268222972036493</v>
      </c>
      <c r="Z8">
        <f t="shared" si="7"/>
        <v>-0.65624922833805899</v>
      </c>
    </row>
    <row r="9" spans="1:26" x14ac:dyDescent="0.25">
      <c r="A9" t="s">
        <v>17</v>
      </c>
      <c r="B9">
        <v>14.7</v>
      </c>
      <c r="C9">
        <v>8</v>
      </c>
      <c r="D9">
        <v>440</v>
      </c>
      <c r="E9">
        <v>230</v>
      </c>
      <c r="F9">
        <v>3.23</v>
      </c>
      <c r="G9">
        <v>5.3449999999999998</v>
      </c>
      <c r="H9">
        <v>17.420000000000002</v>
      </c>
      <c r="I9">
        <v>0</v>
      </c>
      <c r="J9">
        <v>0</v>
      </c>
      <c r="K9">
        <v>3</v>
      </c>
      <c r="L9">
        <v>4</v>
      </c>
      <c r="M9">
        <f t="shared" ca="1" si="0"/>
        <v>0.83433029138070103</v>
      </c>
      <c r="O9" s="2" t="s">
        <v>8</v>
      </c>
      <c r="P9">
        <f>CORREL($I$2:$I$33,B2:B33)</f>
        <v>0.66403891912759305</v>
      </c>
      <c r="Q9">
        <f t="shared" ref="Q9:Z9" si="8">CORREL($I$2:$I$33,C2:C33)</f>
        <v>-0.81081179608300535</v>
      </c>
      <c r="R9">
        <f t="shared" si="8"/>
        <v>-0.71041589079060019</v>
      </c>
      <c r="S9">
        <f t="shared" si="8"/>
        <v>-0.72309673735244961</v>
      </c>
      <c r="T9">
        <f t="shared" si="8"/>
        <v>0.44027846495534928</v>
      </c>
      <c r="U9">
        <f t="shared" si="8"/>
        <v>-0.55491567766399397</v>
      </c>
      <c r="V9">
        <f t="shared" si="8"/>
        <v>0.74453544352625434</v>
      </c>
      <c r="W9">
        <f t="shared" si="8"/>
        <v>0.99999999999999989</v>
      </c>
      <c r="X9">
        <f t="shared" si="8"/>
        <v>0.16834512458535861</v>
      </c>
      <c r="Y9">
        <f t="shared" si="8"/>
        <v>0.20602334873357925</v>
      </c>
      <c r="Z9">
        <f t="shared" si="8"/>
        <v>-0.56960714100684262</v>
      </c>
    </row>
    <row r="10" spans="1:26" x14ac:dyDescent="0.25">
      <c r="A10" t="s">
        <v>21</v>
      </c>
      <c r="B10">
        <v>15.5</v>
      </c>
      <c r="C10">
        <v>8</v>
      </c>
      <c r="D10">
        <v>318</v>
      </c>
      <c r="E10">
        <v>150</v>
      </c>
      <c r="F10">
        <v>2.76</v>
      </c>
      <c r="G10">
        <v>3.52</v>
      </c>
      <c r="H10">
        <v>16.87</v>
      </c>
      <c r="I10">
        <v>0</v>
      </c>
      <c r="J10">
        <v>0</v>
      </c>
      <c r="K10">
        <v>3</v>
      </c>
      <c r="L10">
        <v>2</v>
      </c>
      <c r="M10">
        <f t="shared" ca="1" si="0"/>
        <v>0.6614724444484581</v>
      </c>
      <c r="O10" s="2" t="s">
        <v>9</v>
      </c>
      <c r="P10">
        <f>CORREL($J$2:$J$33,B2:B33)</f>
        <v>0.59983242945464776</v>
      </c>
      <c r="Q10">
        <f t="shared" ref="Q10:Z10" si="9">CORREL($J$2:$J$33,C2:C33)</f>
        <v>-0.52260704690067539</v>
      </c>
      <c r="R10">
        <f t="shared" si="9"/>
        <v>-0.59122704006394766</v>
      </c>
      <c r="S10">
        <f t="shared" si="9"/>
        <v>-0.24320425718585106</v>
      </c>
      <c r="T10">
        <f t="shared" si="9"/>
        <v>0.71271112722626984</v>
      </c>
      <c r="U10">
        <f t="shared" si="9"/>
        <v>-0.69249525883948415</v>
      </c>
      <c r="V10">
        <f t="shared" si="9"/>
        <v>-0.229860862184883</v>
      </c>
      <c r="W10">
        <f t="shared" si="9"/>
        <v>0.16834512458535861</v>
      </c>
      <c r="X10">
        <f t="shared" si="9"/>
        <v>0.99999999999999989</v>
      </c>
      <c r="Y10">
        <f t="shared" si="9"/>
        <v>0.79405876025634348</v>
      </c>
      <c r="Z10">
        <f t="shared" si="9"/>
        <v>5.7534351070504114E-2</v>
      </c>
    </row>
    <row r="11" spans="1:26" x14ac:dyDescent="0.25">
      <c r="A11" t="s">
        <v>16</v>
      </c>
      <c r="B11">
        <v>14.3</v>
      </c>
      <c r="C11">
        <v>8</v>
      </c>
      <c r="D11">
        <v>360</v>
      </c>
      <c r="E11">
        <v>245</v>
      </c>
      <c r="F11">
        <v>3.21</v>
      </c>
      <c r="G11">
        <v>3.57</v>
      </c>
      <c r="H11">
        <v>15.84</v>
      </c>
      <c r="I11">
        <v>0</v>
      </c>
      <c r="J11">
        <v>0</v>
      </c>
      <c r="K11">
        <v>3</v>
      </c>
      <c r="L11">
        <v>4</v>
      </c>
      <c r="M11">
        <f t="shared" ca="1" si="0"/>
        <v>0.92761697443407776</v>
      </c>
      <c r="O11" s="2" t="s">
        <v>10</v>
      </c>
      <c r="P11">
        <f>CORREL($K$2:$K$33,B2:B33)</f>
        <v>0.48028475733884218</v>
      </c>
      <c r="Q11">
        <f t="shared" ref="Q11:Z11" si="10">CORREL($K$2:$K$33,C2:C33)</f>
        <v>-0.49268659938947124</v>
      </c>
      <c r="R11">
        <f t="shared" si="10"/>
        <v>-0.55556919856248277</v>
      </c>
      <c r="S11">
        <f t="shared" si="10"/>
        <v>-0.12570425822547418</v>
      </c>
      <c r="T11">
        <f t="shared" si="10"/>
        <v>0.69961013193466481</v>
      </c>
      <c r="U11">
        <f t="shared" si="10"/>
        <v>-0.58328699653664795</v>
      </c>
      <c r="V11">
        <f t="shared" si="10"/>
        <v>-0.21268222972036493</v>
      </c>
      <c r="W11">
        <f t="shared" si="10"/>
        <v>0.20602334873357925</v>
      </c>
      <c r="X11">
        <f t="shared" si="10"/>
        <v>0.79405876025634348</v>
      </c>
      <c r="Y11">
        <f t="shared" si="10"/>
        <v>1</v>
      </c>
      <c r="Z11">
        <f t="shared" si="10"/>
        <v>0.27407283635752228</v>
      </c>
    </row>
    <row r="12" spans="1:26" x14ac:dyDescent="0.25">
      <c r="A12" t="s">
        <v>35</v>
      </c>
      <c r="B12">
        <v>21.5</v>
      </c>
      <c r="C12">
        <v>4</v>
      </c>
      <c r="D12">
        <v>120.1</v>
      </c>
      <c r="E12">
        <v>97</v>
      </c>
      <c r="F12">
        <v>3.7</v>
      </c>
      <c r="G12">
        <v>2.4649999999999999</v>
      </c>
      <c r="H12">
        <v>20.010000000000002</v>
      </c>
      <c r="I12">
        <v>1</v>
      </c>
      <c r="J12">
        <v>0</v>
      </c>
      <c r="K12">
        <v>3</v>
      </c>
      <c r="L12">
        <v>1</v>
      </c>
      <c r="M12">
        <f t="shared" ca="1" si="0"/>
        <v>0.86785007262472214</v>
      </c>
      <c r="O12" s="2" t="s">
        <v>11</v>
      </c>
      <c r="P12">
        <f>CORREL($L$2:$L$33,B2:B33)</f>
        <v>-0.55092507390245882</v>
      </c>
      <c r="Q12">
        <f t="shared" ref="Q12:Z12" si="11">CORREL($L$2:$L$33,C2:C33)</f>
        <v>0.52698829374964329</v>
      </c>
      <c r="R12">
        <f t="shared" si="11"/>
        <v>0.39497686486896938</v>
      </c>
      <c r="S12">
        <f t="shared" si="11"/>
        <v>0.74981247154911024</v>
      </c>
      <c r="T12">
        <f t="shared" si="11"/>
        <v>-9.0789798868867275E-2</v>
      </c>
      <c r="U12">
        <f t="shared" si="11"/>
        <v>0.427605937735487</v>
      </c>
      <c r="V12">
        <f t="shared" si="11"/>
        <v>-0.65624922833805899</v>
      </c>
      <c r="W12">
        <f t="shared" si="11"/>
        <v>-0.56960714100684262</v>
      </c>
      <c r="X12">
        <f t="shared" si="11"/>
        <v>5.7534351070504114E-2</v>
      </c>
      <c r="Y12">
        <f t="shared" si="11"/>
        <v>0.27407283635752228</v>
      </c>
      <c r="Z12">
        <f t="shared" si="11"/>
        <v>1</v>
      </c>
    </row>
    <row r="13" spans="1:26" x14ac:dyDescent="0.25">
      <c r="A13" t="s">
        <v>39</v>
      </c>
      <c r="B13">
        <v>26</v>
      </c>
      <c r="C13">
        <v>4</v>
      </c>
      <c r="D13">
        <v>120.3</v>
      </c>
      <c r="E13">
        <v>91</v>
      </c>
      <c r="F13">
        <v>4.43</v>
      </c>
      <c r="G13">
        <v>2.14</v>
      </c>
      <c r="H13">
        <v>16.7</v>
      </c>
      <c r="I13">
        <v>0</v>
      </c>
      <c r="J13">
        <v>1</v>
      </c>
      <c r="K13">
        <v>5</v>
      </c>
      <c r="L13">
        <v>2</v>
      </c>
      <c r="M13">
        <f t="shared" ca="1" si="0"/>
        <v>0.15117272217726385</v>
      </c>
    </row>
    <row r="14" spans="1:26" x14ac:dyDescent="0.25">
      <c r="A14" t="s">
        <v>41</v>
      </c>
      <c r="B14">
        <v>30.4</v>
      </c>
      <c r="C14">
        <v>4</v>
      </c>
      <c r="D14">
        <v>75.7</v>
      </c>
      <c r="E14">
        <v>52</v>
      </c>
      <c r="F14">
        <v>4.93</v>
      </c>
      <c r="G14">
        <v>1.615</v>
      </c>
      <c r="H14">
        <v>18.52</v>
      </c>
      <c r="I14">
        <v>1</v>
      </c>
      <c r="J14">
        <v>1</v>
      </c>
      <c r="K14">
        <v>4</v>
      </c>
      <c r="L14">
        <v>2</v>
      </c>
      <c r="M14">
        <f t="shared" ca="1" si="0"/>
        <v>0.72640507794833364</v>
      </c>
    </row>
    <row r="15" spans="1:26" x14ac:dyDescent="0.25">
      <c r="A15" t="s">
        <v>30</v>
      </c>
      <c r="B15">
        <v>19.7</v>
      </c>
      <c r="C15">
        <v>6</v>
      </c>
      <c r="D15">
        <v>145</v>
      </c>
      <c r="E15">
        <v>175</v>
      </c>
      <c r="F15">
        <v>3.62</v>
      </c>
      <c r="G15">
        <v>2.77</v>
      </c>
      <c r="H15">
        <v>15.5</v>
      </c>
      <c r="I15">
        <v>0</v>
      </c>
      <c r="J15">
        <v>1</v>
      </c>
      <c r="K15">
        <v>5</v>
      </c>
      <c r="L15">
        <v>6</v>
      </c>
      <c r="M15">
        <f t="shared" ca="1" si="0"/>
        <v>0.99909371781331224</v>
      </c>
    </row>
    <row r="16" spans="1:26" x14ac:dyDescent="0.25">
      <c r="A16" t="s">
        <v>15</v>
      </c>
      <c r="B16">
        <v>13.3</v>
      </c>
      <c r="C16">
        <v>8</v>
      </c>
      <c r="D16">
        <v>350</v>
      </c>
      <c r="E16">
        <v>245</v>
      </c>
      <c r="F16">
        <v>3.73</v>
      </c>
      <c r="G16">
        <v>3.84</v>
      </c>
      <c r="H16">
        <v>15.41</v>
      </c>
      <c r="I16">
        <v>0</v>
      </c>
      <c r="J16">
        <v>0</v>
      </c>
      <c r="K16">
        <v>3</v>
      </c>
      <c r="L16">
        <v>4</v>
      </c>
      <c r="M16">
        <f t="shared" ca="1" si="0"/>
        <v>0.56750585435934253</v>
      </c>
    </row>
    <row r="17" spans="1:13" x14ac:dyDescent="0.25">
      <c r="A17" t="s">
        <v>42</v>
      </c>
      <c r="B17">
        <v>30.4</v>
      </c>
      <c r="C17">
        <v>4</v>
      </c>
      <c r="D17">
        <v>95.1</v>
      </c>
      <c r="E17">
        <v>113</v>
      </c>
      <c r="F17">
        <v>3.77</v>
      </c>
      <c r="G17">
        <v>1.5129999999999999</v>
      </c>
      <c r="H17">
        <v>16.899999999999999</v>
      </c>
      <c r="I17">
        <v>1</v>
      </c>
      <c r="J17">
        <v>1</v>
      </c>
      <c r="K17">
        <v>5</v>
      </c>
      <c r="L17">
        <v>2</v>
      </c>
      <c r="M17">
        <f t="shared" ca="1" si="0"/>
        <v>0.68385139380131732</v>
      </c>
    </row>
    <row r="18" spans="1:13" x14ac:dyDescent="0.25">
      <c r="A18" t="s">
        <v>40</v>
      </c>
      <c r="B18">
        <v>27.3</v>
      </c>
      <c r="C18">
        <v>4</v>
      </c>
      <c r="D18">
        <v>79</v>
      </c>
      <c r="E18">
        <v>66</v>
      </c>
      <c r="F18">
        <v>4.08</v>
      </c>
      <c r="G18">
        <v>1.9350000000000001</v>
      </c>
      <c r="H18">
        <v>18.899999999999999</v>
      </c>
      <c r="I18">
        <v>1</v>
      </c>
      <c r="J18">
        <v>1</v>
      </c>
      <c r="K18">
        <v>4</v>
      </c>
      <c r="L18">
        <v>1</v>
      </c>
      <c r="M18">
        <f t="shared" ca="1" si="0"/>
        <v>0.7330062628705849</v>
      </c>
    </row>
    <row r="19" spans="1:13" x14ac:dyDescent="0.25">
      <c r="A19" t="s">
        <v>34</v>
      </c>
      <c r="B19">
        <v>21.4</v>
      </c>
      <c r="C19">
        <v>4</v>
      </c>
      <c r="D19">
        <v>121</v>
      </c>
      <c r="E19">
        <v>109</v>
      </c>
      <c r="F19">
        <v>4.1100000000000003</v>
      </c>
      <c r="G19">
        <v>2.78</v>
      </c>
      <c r="H19">
        <v>18.600000000000001</v>
      </c>
      <c r="I19">
        <v>1</v>
      </c>
      <c r="J19">
        <v>1</v>
      </c>
      <c r="K19">
        <v>4</v>
      </c>
      <c r="L19">
        <v>2</v>
      </c>
      <c r="M19">
        <f t="shared" ca="1" si="0"/>
        <v>0.67834986896602145</v>
      </c>
    </row>
    <row r="20" spans="1:13" x14ac:dyDescent="0.25">
      <c r="A20" t="s">
        <v>36</v>
      </c>
      <c r="B20">
        <v>22.8</v>
      </c>
      <c r="C20">
        <v>4</v>
      </c>
      <c r="D20">
        <v>108</v>
      </c>
      <c r="E20">
        <v>93</v>
      </c>
      <c r="F20">
        <v>3.85</v>
      </c>
      <c r="G20">
        <v>2.3199999999999998</v>
      </c>
      <c r="H20">
        <v>18.61</v>
      </c>
      <c r="I20">
        <v>1</v>
      </c>
      <c r="J20">
        <v>1</v>
      </c>
      <c r="K20">
        <v>4</v>
      </c>
      <c r="L20">
        <v>1</v>
      </c>
      <c r="M20">
        <f t="shared" ca="1" si="0"/>
        <v>0.29571667350344921</v>
      </c>
    </row>
    <row r="21" spans="1:13" x14ac:dyDescent="0.25">
      <c r="A21" t="s">
        <v>28</v>
      </c>
      <c r="B21">
        <v>19.2</v>
      </c>
      <c r="C21">
        <v>6</v>
      </c>
      <c r="D21">
        <v>167.6</v>
      </c>
      <c r="E21">
        <v>123</v>
      </c>
      <c r="F21">
        <v>3.92</v>
      </c>
      <c r="G21">
        <v>3.44</v>
      </c>
      <c r="H21">
        <v>18.3</v>
      </c>
      <c r="I21">
        <v>1</v>
      </c>
      <c r="J21">
        <v>0</v>
      </c>
      <c r="K21">
        <v>4</v>
      </c>
      <c r="L21">
        <v>4</v>
      </c>
      <c r="M21">
        <f t="shared" ca="1" si="0"/>
        <v>0.89852941873417624</v>
      </c>
    </row>
    <row r="22" spans="1:13" x14ac:dyDescent="0.25">
      <c r="A22" t="s">
        <v>26</v>
      </c>
      <c r="B22">
        <v>18.100000000000001</v>
      </c>
      <c r="C22">
        <v>6</v>
      </c>
      <c r="D22">
        <v>225</v>
      </c>
      <c r="E22">
        <v>105</v>
      </c>
      <c r="F22">
        <v>2.76</v>
      </c>
      <c r="G22">
        <v>3.46</v>
      </c>
      <c r="H22">
        <v>20.22</v>
      </c>
      <c r="I22">
        <v>1</v>
      </c>
      <c r="J22">
        <v>0</v>
      </c>
      <c r="K22">
        <v>3</v>
      </c>
      <c r="L22">
        <v>1</v>
      </c>
      <c r="M22">
        <f t="shared" ca="1" si="0"/>
        <v>0.20881374175112843</v>
      </c>
    </row>
    <row r="23" spans="1:13" x14ac:dyDescent="0.25">
      <c r="A23" t="s">
        <v>20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3.4350000000000001</v>
      </c>
      <c r="H23">
        <v>17.3</v>
      </c>
      <c r="I23">
        <v>0</v>
      </c>
      <c r="J23">
        <v>0</v>
      </c>
      <c r="K23">
        <v>3</v>
      </c>
      <c r="L23">
        <v>2</v>
      </c>
      <c r="M23">
        <f t="shared" ca="1" si="0"/>
        <v>8.2585490493396807E-2</v>
      </c>
    </row>
    <row r="24" spans="1:13" x14ac:dyDescent="0.25">
      <c r="A24" t="s">
        <v>12</v>
      </c>
      <c r="B24">
        <v>10.4</v>
      </c>
      <c r="C24">
        <v>8</v>
      </c>
      <c r="D24">
        <v>472</v>
      </c>
      <c r="E24">
        <v>205</v>
      </c>
      <c r="F24">
        <v>2.93</v>
      </c>
      <c r="G24">
        <v>5.25</v>
      </c>
      <c r="H24">
        <v>17.98</v>
      </c>
      <c r="I24">
        <v>0</v>
      </c>
      <c r="J24">
        <v>0</v>
      </c>
      <c r="K24">
        <v>3</v>
      </c>
      <c r="L24">
        <v>4</v>
      </c>
      <c r="M24">
        <f t="shared" ca="1" si="0"/>
        <v>0.77892158831958114</v>
      </c>
    </row>
    <row r="25" spans="1:13" x14ac:dyDescent="0.25">
      <c r="A25" t="s">
        <v>37</v>
      </c>
      <c r="B25">
        <v>22.8</v>
      </c>
      <c r="C25">
        <v>4</v>
      </c>
      <c r="D25">
        <v>140.80000000000001</v>
      </c>
      <c r="E25">
        <v>95</v>
      </c>
      <c r="F25">
        <v>3.92</v>
      </c>
      <c r="G25">
        <v>3.15</v>
      </c>
      <c r="H25">
        <v>22.9</v>
      </c>
      <c r="I25">
        <v>1</v>
      </c>
      <c r="J25">
        <v>0</v>
      </c>
      <c r="K25">
        <v>4</v>
      </c>
      <c r="L25">
        <v>2</v>
      </c>
      <c r="M25">
        <f t="shared" ca="1" si="0"/>
        <v>0.6728486266682675</v>
      </c>
    </row>
    <row r="26" spans="1:13" x14ac:dyDescent="0.25">
      <c r="A26" t="s">
        <v>19</v>
      </c>
      <c r="B26">
        <v>15.2</v>
      </c>
      <c r="C26">
        <v>8</v>
      </c>
      <c r="D26">
        <v>275.8</v>
      </c>
      <c r="E26">
        <v>180</v>
      </c>
      <c r="F26">
        <v>3.07</v>
      </c>
      <c r="G26">
        <v>3.78</v>
      </c>
      <c r="H26">
        <v>18</v>
      </c>
      <c r="I26">
        <v>0</v>
      </c>
      <c r="J26">
        <v>0</v>
      </c>
      <c r="K26">
        <v>3</v>
      </c>
      <c r="L26">
        <v>3</v>
      </c>
      <c r="M26">
        <f t="shared" ca="1" si="0"/>
        <v>0.3530254601372278</v>
      </c>
    </row>
    <row r="27" spans="1:13" x14ac:dyDescent="0.25">
      <c r="A27" t="s">
        <v>22</v>
      </c>
      <c r="B27">
        <v>15.8</v>
      </c>
      <c r="C27">
        <v>8</v>
      </c>
      <c r="D27">
        <v>351</v>
      </c>
      <c r="E27">
        <v>264</v>
      </c>
      <c r="F27">
        <v>4.22</v>
      </c>
      <c r="G27">
        <v>3.17</v>
      </c>
      <c r="H27">
        <v>14.5</v>
      </c>
      <c r="I27">
        <v>0</v>
      </c>
      <c r="J27">
        <v>1</v>
      </c>
      <c r="K27">
        <v>5</v>
      </c>
      <c r="L27">
        <v>4</v>
      </c>
      <c r="M27">
        <f t="shared" ca="1" si="0"/>
        <v>0.97746955466626795</v>
      </c>
    </row>
    <row r="28" spans="1:13" x14ac:dyDescent="0.25">
      <c r="A28" t="s">
        <v>32</v>
      </c>
      <c r="B28">
        <v>21</v>
      </c>
      <c r="C28">
        <v>6</v>
      </c>
      <c r="D28">
        <v>160</v>
      </c>
      <c r="E28">
        <v>110</v>
      </c>
      <c r="F28">
        <v>3.9</v>
      </c>
      <c r="G28">
        <v>2.875</v>
      </c>
      <c r="H28">
        <v>17.02</v>
      </c>
      <c r="I28">
        <v>0</v>
      </c>
      <c r="J28">
        <v>1</v>
      </c>
      <c r="K28">
        <v>4</v>
      </c>
      <c r="L28">
        <v>4</v>
      </c>
      <c r="M28">
        <f t="shared" ca="1" si="0"/>
        <v>0.17986478279108276</v>
      </c>
    </row>
    <row r="29" spans="1:13" x14ac:dyDescent="0.25">
      <c r="A29" t="s">
        <v>23</v>
      </c>
      <c r="B29">
        <v>16.399999999999999</v>
      </c>
      <c r="C29">
        <v>8</v>
      </c>
      <c r="D29">
        <v>275.8</v>
      </c>
      <c r="E29">
        <v>180</v>
      </c>
      <c r="F29">
        <v>3.07</v>
      </c>
      <c r="G29">
        <v>4.07</v>
      </c>
      <c r="H29">
        <v>17.399999999999999</v>
      </c>
      <c r="I29">
        <v>0</v>
      </c>
      <c r="J29">
        <v>0</v>
      </c>
      <c r="K29">
        <v>3</v>
      </c>
      <c r="L29">
        <v>3</v>
      </c>
      <c r="M29">
        <f t="shared" ca="1" si="0"/>
        <v>0.86161097107264595</v>
      </c>
    </row>
    <row r="30" spans="1:13" x14ac:dyDescent="0.25">
      <c r="A30" t="s">
        <v>27</v>
      </c>
      <c r="B30">
        <v>18.7</v>
      </c>
      <c r="C30">
        <v>8</v>
      </c>
      <c r="D30">
        <v>360</v>
      </c>
      <c r="E30">
        <v>175</v>
      </c>
      <c r="F30">
        <v>3.15</v>
      </c>
      <c r="G30">
        <v>3.44</v>
      </c>
      <c r="H30">
        <v>17.02</v>
      </c>
      <c r="I30">
        <v>0</v>
      </c>
      <c r="J30">
        <v>0</v>
      </c>
      <c r="K30">
        <v>3</v>
      </c>
      <c r="L30">
        <v>2</v>
      </c>
      <c r="M30">
        <f t="shared" ca="1" si="0"/>
        <v>0.52288259916542168</v>
      </c>
    </row>
    <row r="31" spans="1:13" x14ac:dyDescent="0.25">
      <c r="A31" t="s">
        <v>24</v>
      </c>
      <c r="B31">
        <v>17.3</v>
      </c>
      <c r="C31">
        <v>8</v>
      </c>
      <c r="D31">
        <v>275.8</v>
      </c>
      <c r="E31">
        <v>180</v>
      </c>
      <c r="F31">
        <v>3.07</v>
      </c>
      <c r="G31">
        <v>3.73</v>
      </c>
      <c r="H31">
        <v>17.600000000000001</v>
      </c>
      <c r="I31">
        <v>0</v>
      </c>
      <c r="J31">
        <v>0</v>
      </c>
      <c r="K31">
        <v>3</v>
      </c>
      <c r="L31">
        <v>3</v>
      </c>
      <c r="M31">
        <f t="shared" ca="1" si="0"/>
        <v>0.97513609085531694</v>
      </c>
    </row>
    <row r="32" spans="1:13" x14ac:dyDescent="0.25">
      <c r="A32" t="s">
        <v>13</v>
      </c>
      <c r="B32">
        <v>10.4</v>
      </c>
      <c r="C32">
        <v>8</v>
      </c>
      <c r="D32">
        <v>460</v>
      </c>
      <c r="E32">
        <v>215</v>
      </c>
      <c r="F32">
        <v>3</v>
      </c>
      <c r="G32">
        <v>5.4240000000000004</v>
      </c>
      <c r="H32">
        <v>17.82</v>
      </c>
      <c r="I32">
        <v>0</v>
      </c>
      <c r="J32">
        <v>0</v>
      </c>
      <c r="K32">
        <v>3</v>
      </c>
      <c r="L32">
        <v>4</v>
      </c>
      <c r="M32">
        <f t="shared" ca="1" si="0"/>
        <v>2.2707913518150158E-2</v>
      </c>
    </row>
    <row r="33" spans="1:13" x14ac:dyDescent="0.25">
      <c r="A33" t="s">
        <v>29</v>
      </c>
      <c r="B33">
        <v>19.2</v>
      </c>
      <c r="C33">
        <v>8</v>
      </c>
      <c r="D33">
        <v>400</v>
      </c>
      <c r="E33">
        <v>175</v>
      </c>
      <c r="F33">
        <v>3.08</v>
      </c>
      <c r="G33">
        <v>3.8450000000000002</v>
      </c>
      <c r="H33">
        <v>17.05</v>
      </c>
      <c r="I33">
        <v>0</v>
      </c>
      <c r="J33">
        <v>0</v>
      </c>
      <c r="K33">
        <v>3</v>
      </c>
      <c r="L33">
        <v>2</v>
      </c>
      <c r="M33">
        <f t="shared" ca="1" si="0"/>
        <v>0.25479853319598178</v>
      </c>
    </row>
    <row r="36" spans="1:13" x14ac:dyDescent="0.25">
      <c r="H36" t="s">
        <v>52</v>
      </c>
    </row>
    <row r="37" spans="1:13" x14ac:dyDescent="0.25">
      <c r="H37" t="s">
        <v>54</v>
      </c>
    </row>
    <row r="39" spans="1:13" x14ac:dyDescent="0.25">
      <c r="H39" t="s">
        <v>53</v>
      </c>
    </row>
    <row r="41" spans="1:13" x14ac:dyDescent="0.25">
      <c r="H41" t="s">
        <v>55</v>
      </c>
    </row>
    <row r="42" spans="1:13" x14ac:dyDescent="0.25">
      <c r="H42" s="3" t="s">
        <v>56</v>
      </c>
      <c r="I42" s="3" t="s">
        <v>57</v>
      </c>
    </row>
    <row r="43" spans="1:13" x14ac:dyDescent="0.25">
      <c r="H43" cm="1">
        <f t="array" ref="H43:I43">LINEST(B2:B33,D2:D33)</f>
        <v>-4.121511996278613E-2</v>
      </c>
      <c r="I43">
        <v>29.599854756163943</v>
      </c>
    </row>
    <row r="45" spans="1:13" x14ac:dyDescent="0.25">
      <c r="H45" t="s">
        <v>58</v>
      </c>
    </row>
    <row r="46" spans="1:13" x14ac:dyDescent="0.25">
      <c r="H46" s="4" t="s">
        <v>59</v>
      </c>
    </row>
    <row r="47" spans="1:13" x14ac:dyDescent="0.25">
      <c r="H47" s="4" t="s">
        <v>60</v>
      </c>
    </row>
    <row r="48" spans="1:13" x14ac:dyDescent="0.25">
      <c r="H48">
        <f xml:space="preserve"> (H43*160) + I43</f>
        <v>23.005435562118162</v>
      </c>
    </row>
    <row r="50" spans="8:8" x14ac:dyDescent="0.25">
      <c r="H50" t="s">
        <v>62</v>
      </c>
    </row>
    <row r="51" spans="8:8" x14ac:dyDescent="0.25">
      <c r="H51" s="4" t="s">
        <v>61</v>
      </c>
    </row>
    <row r="52" spans="8:8" x14ac:dyDescent="0.25">
      <c r="H52">
        <f>_xlfn.FORECAST.LINEAR(160,B2:B33,D2:D33)</f>
        <v>23.005435562118162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activeCell="F41" sqref="F41"/>
    </sheetView>
  </sheetViews>
  <sheetFormatPr baseColWidth="10" defaultRowHeight="15" x14ac:dyDescent="0.25"/>
  <cols>
    <col min="13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25">
      <c r="A2" t="s">
        <v>33</v>
      </c>
      <c r="B2">
        <v>21.4</v>
      </c>
      <c r="C2">
        <v>6</v>
      </c>
      <c r="D2">
        <v>258</v>
      </c>
      <c r="E2">
        <v>110</v>
      </c>
      <c r="F2">
        <v>3.08</v>
      </c>
      <c r="G2">
        <v>3.2149999999999999</v>
      </c>
      <c r="H2">
        <v>19.440000000000001</v>
      </c>
      <c r="I2">
        <v>1</v>
      </c>
      <c r="J2">
        <v>0</v>
      </c>
      <c r="K2">
        <v>3</v>
      </c>
      <c r="L2">
        <v>1</v>
      </c>
      <c r="M2">
        <f t="shared" ref="M2:M33" ca="1" si="0">RAND()</f>
        <v>0.72078215584731076</v>
      </c>
    </row>
    <row r="3" spans="1:13" x14ac:dyDescent="0.25">
      <c r="A3" t="s">
        <v>25</v>
      </c>
      <c r="B3">
        <v>17.8</v>
      </c>
      <c r="C3">
        <v>6</v>
      </c>
      <c r="D3">
        <v>167.6</v>
      </c>
      <c r="E3">
        <v>123</v>
      </c>
      <c r="F3">
        <v>3.92</v>
      </c>
      <c r="G3">
        <v>3.44</v>
      </c>
      <c r="H3">
        <v>18.899999999999999</v>
      </c>
      <c r="I3">
        <v>1</v>
      </c>
      <c r="J3">
        <v>0</v>
      </c>
      <c r="K3">
        <v>4</v>
      </c>
      <c r="L3">
        <v>4</v>
      </c>
      <c r="M3">
        <f t="shared" ca="1" si="0"/>
        <v>0.78874400068604777</v>
      </c>
    </row>
    <row r="4" spans="1:13" x14ac:dyDescent="0.25">
      <c r="A4" t="s">
        <v>18</v>
      </c>
      <c r="B4">
        <v>15</v>
      </c>
      <c r="C4">
        <v>8</v>
      </c>
      <c r="D4">
        <v>301</v>
      </c>
      <c r="E4">
        <v>335</v>
      </c>
      <c r="F4">
        <v>3.54</v>
      </c>
      <c r="G4">
        <v>3.57</v>
      </c>
      <c r="H4">
        <v>14.6</v>
      </c>
      <c r="I4">
        <v>0</v>
      </c>
      <c r="J4">
        <v>1</v>
      </c>
      <c r="K4">
        <v>5</v>
      </c>
      <c r="L4">
        <v>8</v>
      </c>
      <c r="M4">
        <f t="shared" ca="1" si="0"/>
        <v>0.34845890342726493</v>
      </c>
    </row>
    <row r="5" spans="1:13" x14ac:dyDescent="0.25">
      <c r="A5" t="s">
        <v>44</v>
      </c>
      <c r="B5">
        <v>33.9</v>
      </c>
      <c r="C5">
        <v>4</v>
      </c>
      <c r="D5">
        <v>71.099999999999994</v>
      </c>
      <c r="E5">
        <v>65</v>
      </c>
      <c r="F5">
        <v>4.22</v>
      </c>
      <c r="G5">
        <v>1.835</v>
      </c>
      <c r="H5">
        <v>19.899999999999999</v>
      </c>
      <c r="I5">
        <v>1</v>
      </c>
      <c r="J5">
        <v>1</v>
      </c>
      <c r="K5">
        <v>4</v>
      </c>
      <c r="L5">
        <v>1</v>
      </c>
      <c r="M5">
        <f t="shared" ca="1" si="0"/>
        <v>0.43888373457396213</v>
      </c>
    </row>
    <row r="6" spans="1:13" x14ac:dyDescent="0.25">
      <c r="A6" t="s">
        <v>38</v>
      </c>
      <c r="B6">
        <v>24.4</v>
      </c>
      <c r="C6">
        <v>4</v>
      </c>
      <c r="D6">
        <v>146.69999999999999</v>
      </c>
      <c r="E6">
        <v>62</v>
      </c>
      <c r="F6">
        <v>3.69</v>
      </c>
      <c r="G6">
        <v>3.19</v>
      </c>
      <c r="H6">
        <v>20</v>
      </c>
      <c r="I6">
        <v>1</v>
      </c>
      <c r="J6">
        <v>0</v>
      </c>
      <c r="K6">
        <v>4</v>
      </c>
      <c r="L6">
        <v>2</v>
      </c>
      <c r="M6">
        <f t="shared" ca="1" si="0"/>
        <v>0.79541265713377229</v>
      </c>
    </row>
    <row r="7" spans="1:13" x14ac:dyDescent="0.25">
      <c r="A7" t="s">
        <v>43</v>
      </c>
      <c r="B7">
        <v>32.4</v>
      </c>
      <c r="C7">
        <v>4</v>
      </c>
      <c r="D7">
        <v>78.7</v>
      </c>
      <c r="E7">
        <v>66</v>
      </c>
      <c r="F7">
        <v>4.08</v>
      </c>
      <c r="G7">
        <v>2.2000000000000002</v>
      </c>
      <c r="H7">
        <v>19.47</v>
      </c>
      <c r="I7">
        <v>1</v>
      </c>
      <c r="J7">
        <v>1</v>
      </c>
      <c r="K7">
        <v>4</v>
      </c>
      <c r="L7">
        <v>1</v>
      </c>
      <c r="M7">
        <f t="shared" ca="1" si="0"/>
        <v>0.16156056350542791</v>
      </c>
    </row>
    <row r="8" spans="1:13" x14ac:dyDescent="0.25">
      <c r="A8" t="s">
        <v>31</v>
      </c>
      <c r="B8">
        <v>21</v>
      </c>
      <c r="C8">
        <v>6</v>
      </c>
      <c r="D8">
        <v>160</v>
      </c>
      <c r="E8">
        <v>110</v>
      </c>
      <c r="F8">
        <v>3.9</v>
      </c>
      <c r="G8">
        <v>2.62</v>
      </c>
      <c r="H8">
        <v>16.46</v>
      </c>
      <c r="I8">
        <v>0</v>
      </c>
      <c r="J8">
        <v>1</v>
      </c>
      <c r="K8">
        <v>4</v>
      </c>
      <c r="L8">
        <v>4</v>
      </c>
      <c r="M8">
        <f t="shared" ca="1" si="0"/>
        <v>0.45994318319421834</v>
      </c>
    </row>
    <row r="9" spans="1:13" x14ac:dyDescent="0.25">
      <c r="A9" t="s">
        <v>17</v>
      </c>
      <c r="B9">
        <v>14.7</v>
      </c>
      <c r="C9">
        <v>8</v>
      </c>
      <c r="D9">
        <v>440</v>
      </c>
      <c r="E9">
        <v>230</v>
      </c>
      <c r="F9">
        <v>3.23</v>
      </c>
      <c r="G9">
        <v>5.3449999999999998</v>
      </c>
      <c r="H9">
        <v>17.420000000000002</v>
      </c>
      <c r="I9">
        <v>0</v>
      </c>
      <c r="J9">
        <v>0</v>
      </c>
      <c r="K9">
        <v>3</v>
      </c>
      <c r="L9">
        <v>4</v>
      </c>
      <c r="M9">
        <f t="shared" ca="1" si="0"/>
        <v>0.46423182213663694</v>
      </c>
    </row>
    <row r="10" spans="1:13" x14ac:dyDescent="0.25">
      <c r="A10" t="s">
        <v>21</v>
      </c>
      <c r="B10">
        <v>15.5</v>
      </c>
      <c r="C10">
        <v>8</v>
      </c>
      <c r="D10">
        <v>318</v>
      </c>
      <c r="E10">
        <v>150</v>
      </c>
      <c r="F10">
        <v>2.76</v>
      </c>
      <c r="G10">
        <v>3.52</v>
      </c>
      <c r="H10">
        <v>16.87</v>
      </c>
      <c r="I10">
        <v>0</v>
      </c>
      <c r="J10">
        <v>0</v>
      </c>
      <c r="K10">
        <v>3</v>
      </c>
      <c r="L10">
        <v>2</v>
      </c>
      <c r="M10">
        <f t="shared" ca="1" si="0"/>
        <v>0.4597189471013472</v>
      </c>
    </row>
    <row r="11" spans="1:13" x14ac:dyDescent="0.25">
      <c r="A11" t="s">
        <v>16</v>
      </c>
      <c r="B11">
        <v>14.3</v>
      </c>
      <c r="C11">
        <v>8</v>
      </c>
      <c r="D11">
        <v>360</v>
      </c>
      <c r="E11">
        <v>245</v>
      </c>
      <c r="F11">
        <v>3.21</v>
      </c>
      <c r="G11">
        <v>3.57</v>
      </c>
      <c r="H11">
        <v>15.84</v>
      </c>
      <c r="I11">
        <v>0</v>
      </c>
      <c r="J11">
        <v>0</v>
      </c>
      <c r="K11">
        <v>3</v>
      </c>
      <c r="L11">
        <v>4</v>
      </c>
      <c r="M11">
        <f t="shared" ca="1" si="0"/>
        <v>0.91739697691664113</v>
      </c>
    </row>
    <row r="12" spans="1:13" x14ac:dyDescent="0.25">
      <c r="A12" t="s">
        <v>35</v>
      </c>
      <c r="B12">
        <v>21.5</v>
      </c>
      <c r="C12">
        <v>4</v>
      </c>
      <c r="D12">
        <v>120.1</v>
      </c>
      <c r="E12">
        <v>97</v>
      </c>
      <c r="F12">
        <v>3.7</v>
      </c>
      <c r="G12">
        <v>2.4649999999999999</v>
      </c>
      <c r="H12">
        <v>20.010000000000002</v>
      </c>
      <c r="I12">
        <v>1</v>
      </c>
      <c r="J12">
        <v>0</v>
      </c>
      <c r="K12">
        <v>3</v>
      </c>
      <c r="L12">
        <v>1</v>
      </c>
      <c r="M12">
        <f t="shared" ca="1" si="0"/>
        <v>0.68068691032105844</v>
      </c>
    </row>
    <row r="13" spans="1:13" x14ac:dyDescent="0.25">
      <c r="A13" t="s">
        <v>39</v>
      </c>
      <c r="B13">
        <v>26</v>
      </c>
      <c r="C13">
        <v>4</v>
      </c>
      <c r="D13">
        <v>120.3</v>
      </c>
      <c r="E13">
        <v>91</v>
      </c>
      <c r="F13">
        <v>4.43</v>
      </c>
      <c r="G13">
        <v>2.14</v>
      </c>
      <c r="H13">
        <v>16.7</v>
      </c>
      <c r="I13">
        <v>0</v>
      </c>
      <c r="J13">
        <v>1</v>
      </c>
      <c r="K13">
        <v>5</v>
      </c>
      <c r="L13">
        <v>2</v>
      </c>
      <c r="M13">
        <f t="shared" ca="1" si="0"/>
        <v>0.94219296606471281</v>
      </c>
    </row>
    <row r="14" spans="1:13" x14ac:dyDescent="0.25">
      <c r="A14" t="s">
        <v>41</v>
      </c>
      <c r="B14">
        <v>30.4</v>
      </c>
      <c r="C14">
        <v>4</v>
      </c>
      <c r="D14">
        <v>75.7</v>
      </c>
      <c r="E14">
        <v>52</v>
      </c>
      <c r="F14">
        <v>4.93</v>
      </c>
      <c r="G14">
        <v>1.615</v>
      </c>
      <c r="H14">
        <v>18.52</v>
      </c>
      <c r="I14">
        <v>1</v>
      </c>
      <c r="J14">
        <v>1</v>
      </c>
      <c r="K14">
        <v>4</v>
      </c>
      <c r="L14">
        <v>2</v>
      </c>
      <c r="M14">
        <f t="shared" ca="1" si="0"/>
        <v>0.11515956751061995</v>
      </c>
    </row>
    <row r="15" spans="1:13" x14ac:dyDescent="0.25">
      <c r="A15" t="s">
        <v>30</v>
      </c>
      <c r="B15">
        <v>19.7</v>
      </c>
      <c r="C15">
        <v>6</v>
      </c>
      <c r="D15">
        <v>145</v>
      </c>
      <c r="E15">
        <v>175</v>
      </c>
      <c r="F15">
        <v>3.62</v>
      </c>
      <c r="G15">
        <v>2.77</v>
      </c>
      <c r="H15">
        <v>15.5</v>
      </c>
      <c r="I15">
        <v>0</v>
      </c>
      <c r="J15">
        <v>1</v>
      </c>
      <c r="K15">
        <v>5</v>
      </c>
      <c r="L15">
        <v>6</v>
      </c>
      <c r="M15">
        <f t="shared" ca="1" si="0"/>
        <v>0.55731546164886459</v>
      </c>
    </row>
    <row r="16" spans="1:13" x14ac:dyDescent="0.25">
      <c r="A16" t="s">
        <v>15</v>
      </c>
      <c r="B16">
        <v>13.3</v>
      </c>
      <c r="C16">
        <v>8</v>
      </c>
      <c r="D16">
        <v>350</v>
      </c>
      <c r="E16">
        <v>245</v>
      </c>
      <c r="F16">
        <v>3.73</v>
      </c>
      <c r="G16">
        <v>3.84</v>
      </c>
      <c r="H16">
        <v>15.41</v>
      </c>
      <c r="I16">
        <v>0</v>
      </c>
      <c r="J16">
        <v>0</v>
      </c>
      <c r="K16">
        <v>3</v>
      </c>
      <c r="L16">
        <v>4</v>
      </c>
      <c r="M16">
        <f t="shared" ca="1" si="0"/>
        <v>0.94608867133359964</v>
      </c>
    </row>
    <row r="17" spans="1:13" x14ac:dyDescent="0.25">
      <c r="A17" t="s">
        <v>42</v>
      </c>
      <c r="B17">
        <v>30.4</v>
      </c>
      <c r="C17">
        <v>4</v>
      </c>
      <c r="D17">
        <v>95.1</v>
      </c>
      <c r="E17">
        <v>113</v>
      </c>
      <c r="F17">
        <v>3.77</v>
      </c>
      <c r="G17">
        <v>1.5129999999999999</v>
      </c>
      <c r="H17">
        <v>16.899999999999999</v>
      </c>
      <c r="I17">
        <v>1</v>
      </c>
      <c r="J17">
        <v>1</v>
      </c>
      <c r="K17">
        <v>5</v>
      </c>
      <c r="L17">
        <v>2</v>
      </c>
      <c r="M17">
        <f t="shared" ca="1" si="0"/>
        <v>3.0631965336289091E-2</v>
      </c>
    </row>
    <row r="18" spans="1:13" x14ac:dyDescent="0.25">
      <c r="A18" t="s">
        <v>40</v>
      </c>
      <c r="B18">
        <v>27.3</v>
      </c>
      <c r="C18">
        <v>4</v>
      </c>
      <c r="D18">
        <v>79</v>
      </c>
      <c r="E18">
        <v>66</v>
      </c>
      <c r="F18">
        <v>4.08</v>
      </c>
      <c r="G18">
        <v>1.9350000000000001</v>
      </c>
      <c r="H18">
        <v>18.899999999999999</v>
      </c>
      <c r="I18">
        <v>1</v>
      </c>
      <c r="J18">
        <v>1</v>
      </c>
      <c r="K18">
        <v>4</v>
      </c>
      <c r="L18">
        <v>1</v>
      </c>
      <c r="M18">
        <f t="shared" ca="1" si="0"/>
        <v>0.97467190479403387</v>
      </c>
    </row>
    <row r="19" spans="1:13" x14ac:dyDescent="0.25">
      <c r="A19" t="s">
        <v>34</v>
      </c>
      <c r="B19">
        <v>21.4</v>
      </c>
      <c r="C19">
        <v>4</v>
      </c>
      <c r="D19">
        <v>121</v>
      </c>
      <c r="E19">
        <v>109</v>
      </c>
      <c r="F19">
        <v>4.1100000000000003</v>
      </c>
      <c r="G19">
        <v>2.78</v>
      </c>
      <c r="H19">
        <v>18.600000000000001</v>
      </c>
      <c r="I19">
        <v>1</v>
      </c>
      <c r="J19">
        <v>1</v>
      </c>
      <c r="K19">
        <v>4</v>
      </c>
      <c r="L19">
        <v>2</v>
      </c>
      <c r="M19">
        <f t="shared" ca="1" si="0"/>
        <v>0.71893609676067172</v>
      </c>
    </row>
    <row r="20" spans="1:13" x14ac:dyDescent="0.25">
      <c r="A20" t="s">
        <v>36</v>
      </c>
      <c r="B20">
        <v>22.8</v>
      </c>
      <c r="C20">
        <v>4</v>
      </c>
      <c r="D20">
        <v>108</v>
      </c>
      <c r="E20">
        <v>93</v>
      </c>
      <c r="F20">
        <v>3.85</v>
      </c>
      <c r="G20">
        <v>2.3199999999999998</v>
      </c>
      <c r="H20">
        <v>18.61</v>
      </c>
      <c r="I20">
        <v>1</v>
      </c>
      <c r="J20">
        <v>1</v>
      </c>
      <c r="K20">
        <v>4</v>
      </c>
      <c r="L20">
        <v>1</v>
      </c>
      <c r="M20">
        <f t="shared" ca="1" si="0"/>
        <v>3.0163029069054437E-2</v>
      </c>
    </row>
    <row r="21" spans="1:13" x14ac:dyDescent="0.25">
      <c r="A21" t="s">
        <v>28</v>
      </c>
      <c r="B21">
        <v>19.2</v>
      </c>
      <c r="C21">
        <v>6</v>
      </c>
      <c r="D21">
        <v>167.6</v>
      </c>
      <c r="E21">
        <v>123</v>
      </c>
      <c r="F21">
        <v>3.92</v>
      </c>
      <c r="G21">
        <v>3.44</v>
      </c>
      <c r="H21">
        <v>18.3</v>
      </c>
      <c r="I21">
        <v>1</v>
      </c>
      <c r="J21">
        <v>0</v>
      </c>
      <c r="K21">
        <v>4</v>
      </c>
      <c r="L21">
        <v>4</v>
      </c>
      <c r="M21">
        <f t="shared" ca="1" si="0"/>
        <v>0.12428472293602666</v>
      </c>
    </row>
    <row r="22" spans="1:13" x14ac:dyDescent="0.25">
      <c r="A22" t="s">
        <v>26</v>
      </c>
      <c r="B22">
        <v>18.100000000000001</v>
      </c>
      <c r="C22">
        <v>6</v>
      </c>
      <c r="D22">
        <v>225</v>
      </c>
      <c r="E22">
        <v>105</v>
      </c>
      <c r="F22">
        <v>2.76</v>
      </c>
      <c r="G22">
        <v>3.46</v>
      </c>
      <c r="H22">
        <v>20.22</v>
      </c>
      <c r="I22">
        <v>1</v>
      </c>
      <c r="J22">
        <v>0</v>
      </c>
      <c r="K22">
        <v>3</v>
      </c>
      <c r="L22">
        <v>1</v>
      </c>
      <c r="M22">
        <f t="shared" ca="1" si="0"/>
        <v>0.23052652118553685</v>
      </c>
    </row>
    <row r="23" spans="1:13" x14ac:dyDescent="0.25">
      <c r="A23" t="s">
        <v>20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3.4350000000000001</v>
      </c>
      <c r="H23">
        <v>17.3</v>
      </c>
      <c r="I23">
        <v>0</v>
      </c>
      <c r="J23">
        <v>0</v>
      </c>
      <c r="K23">
        <v>3</v>
      </c>
      <c r="L23">
        <v>2</v>
      </c>
      <c r="M23">
        <f t="shared" ca="1" si="0"/>
        <v>0.17688337287720834</v>
      </c>
    </row>
    <row r="24" spans="1:13" x14ac:dyDescent="0.25">
      <c r="A24" t="s">
        <v>12</v>
      </c>
      <c r="B24">
        <v>10.4</v>
      </c>
      <c r="C24">
        <v>8</v>
      </c>
      <c r="D24">
        <v>472</v>
      </c>
      <c r="E24">
        <v>205</v>
      </c>
      <c r="F24">
        <v>2.93</v>
      </c>
      <c r="G24">
        <v>5.25</v>
      </c>
      <c r="H24">
        <v>17.98</v>
      </c>
      <c r="I24">
        <v>0</v>
      </c>
      <c r="J24">
        <v>0</v>
      </c>
      <c r="K24">
        <v>3</v>
      </c>
      <c r="L24">
        <v>4</v>
      </c>
      <c r="M24">
        <f t="shared" ca="1" si="0"/>
        <v>0.58897522255053825</v>
      </c>
    </row>
    <row r="25" spans="1:13" x14ac:dyDescent="0.25">
      <c r="A25" t="s">
        <v>37</v>
      </c>
      <c r="B25">
        <v>22.8</v>
      </c>
      <c r="C25">
        <v>4</v>
      </c>
      <c r="D25">
        <v>140.80000000000001</v>
      </c>
      <c r="E25">
        <v>95</v>
      </c>
      <c r="F25">
        <v>3.92</v>
      </c>
      <c r="G25">
        <v>3.15</v>
      </c>
      <c r="H25">
        <v>22.9</v>
      </c>
      <c r="I25">
        <v>1</v>
      </c>
      <c r="J25">
        <v>0</v>
      </c>
      <c r="K25">
        <v>4</v>
      </c>
      <c r="L25">
        <v>2</v>
      </c>
      <c r="M25">
        <f t="shared" ca="1" si="0"/>
        <v>0.53931589892156928</v>
      </c>
    </row>
    <row r="26" spans="1:13" x14ac:dyDescent="0.25">
      <c r="A26" t="s">
        <v>19</v>
      </c>
      <c r="B26">
        <v>15.2</v>
      </c>
      <c r="C26">
        <v>8</v>
      </c>
      <c r="D26">
        <v>275.8</v>
      </c>
      <c r="E26">
        <v>180</v>
      </c>
      <c r="F26">
        <v>3.07</v>
      </c>
      <c r="G26">
        <v>3.78</v>
      </c>
      <c r="H26">
        <v>18</v>
      </c>
      <c r="I26">
        <v>0</v>
      </c>
      <c r="J26">
        <v>0</v>
      </c>
      <c r="K26">
        <v>3</v>
      </c>
      <c r="L26">
        <v>3</v>
      </c>
      <c r="M26">
        <f t="shared" ca="1" si="0"/>
        <v>0.11778905478145663</v>
      </c>
    </row>
    <row r="27" spans="1:13" x14ac:dyDescent="0.25">
      <c r="A27" t="s">
        <v>22</v>
      </c>
      <c r="B27">
        <v>15.8</v>
      </c>
      <c r="C27">
        <v>8</v>
      </c>
      <c r="D27">
        <v>351</v>
      </c>
      <c r="E27">
        <v>264</v>
      </c>
      <c r="F27">
        <v>4.22</v>
      </c>
      <c r="G27">
        <v>3.17</v>
      </c>
      <c r="H27">
        <v>14.5</v>
      </c>
      <c r="I27">
        <v>0</v>
      </c>
      <c r="J27">
        <v>1</v>
      </c>
      <c r="K27">
        <v>5</v>
      </c>
      <c r="L27">
        <v>4</v>
      </c>
      <c r="M27">
        <f t="shared" ca="1" si="0"/>
        <v>0.23250372599024449</v>
      </c>
    </row>
    <row r="28" spans="1:13" x14ac:dyDescent="0.25">
      <c r="A28" t="s">
        <v>32</v>
      </c>
      <c r="B28">
        <v>21</v>
      </c>
      <c r="C28">
        <v>6</v>
      </c>
      <c r="D28">
        <v>160</v>
      </c>
      <c r="E28">
        <v>110</v>
      </c>
      <c r="F28">
        <v>3.9</v>
      </c>
      <c r="G28">
        <v>2.875</v>
      </c>
      <c r="H28">
        <v>17.02</v>
      </c>
      <c r="I28">
        <v>0</v>
      </c>
      <c r="J28">
        <v>1</v>
      </c>
      <c r="K28">
        <v>4</v>
      </c>
      <c r="L28">
        <v>4</v>
      </c>
      <c r="M28">
        <f t="shared" ca="1" si="0"/>
        <v>0.49598874589794373</v>
      </c>
    </row>
    <row r="29" spans="1:13" x14ac:dyDescent="0.25">
      <c r="A29" t="s">
        <v>23</v>
      </c>
      <c r="B29">
        <v>16.399999999999999</v>
      </c>
      <c r="C29">
        <v>8</v>
      </c>
      <c r="D29">
        <v>275.8</v>
      </c>
      <c r="E29">
        <v>180</v>
      </c>
      <c r="F29">
        <v>3.07</v>
      </c>
      <c r="G29">
        <v>4.07</v>
      </c>
      <c r="H29">
        <v>17.399999999999999</v>
      </c>
      <c r="I29">
        <v>0</v>
      </c>
      <c r="J29">
        <v>0</v>
      </c>
      <c r="K29">
        <v>3</v>
      </c>
      <c r="L29">
        <v>3</v>
      </c>
      <c r="M29">
        <f t="shared" ca="1" si="0"/>
        <v>7.3365896321337942E-2</v>
      </c>
    </row>
    <row r="30" spans="1:13" x14ac:dyDescent="0.25">
      <c r="A30" t="s">
        <v>27</v>
      </c>
      <c r="B30">
        <v>18.7</v>
      </c>
      <c r="C30">
        <v>8</v>
      </c>
      <c r="D30">
        <v>360</v>
      </c>
      <c r="E30">
        <v>175</v>
      </c>
      <c r="F30">
        <v>3.15</v>
      </c>
      <c r="G30">
        <v>3.44</v>
      </c>
      <c r="H30">
        <v>17.02</v>
      </c>
      <c r="I30">
        <v>0</v>
      </c>
      <c r="J30">
        <v>0</v>
      </c>
      <c r="K30">
        <v>3</v>
      </c>
      <c r="L30">
        <v>2</v>
      </c>
      <c r="M30">
        <f t="shared" ca="1" si="0"/>
        <v>0.98950216877723329</v>
      </c>
    </row>
    <row r="31" spans="1:13" x14ac:dyDescent="0.25">
      <c r="A31" t="s">
        <v>24</v>
      </c>
      <c r="B31">
        <v>17.3</v>
      </c>
      <c r="C31">
        <v>8</v>
      </c>
      <c r="D31">
        <v>275.8</v>
      </c>
      <c r="E31">
        <v>180</v>
      </c>
      <c r="F31">
        <v>3.07</v>
      </c>
      <c r="G31">
        <v>3.73</v>
      </c>
      <c r="H31">
        <v>17.600000000000001</v>
      </c>
      <c r="I31">
        <v>0</v>
      </c>
      <c r="J31">
        <v>0</v>
      </c>
      <c r="K31">
        <v>3</v>
      </c>
      <c r="L31">
        <v>3</v>
      </c>
      <c r="M31">
        <f t="shared" ca="1" si="0"/>
        <v>0.77591337035576113</v>
      </c>
    </row>
    <row r="32" spans="1:13" x14ac:dyDescent="0.25">
      <c r="A32" t="s">
        <v>13</v>
      </c>
      <c r="B32">
        <v>10.4</v>
      </c>
      <c r="C32">
        <v>8</v>
      </c>
      <c r="D32">
        <v>460</v>
      </c>
      <c r="E32">
        <v>215</v>
      </c>
      <c r="F32">
        <v>3</v>
      </c>
      <c r="G32">
        <v>5.4240000000000004</v>
      </c>
      <c r="H32">
        <v>17.82</v>
      </c>
      <c r="I32">
        <v>0</v>
      </c>
      <c r="J32">
        <v>0</v>
      </c>
      <c r="K32">
        <v>3</v>
      </c>
      <c r="L32">
        <v>4</v>
      </c>
      <c r="M32">
        <f t="shared" ca="1" si="0"/>
        <v>0.28538772420360836</v>
      </c>
    </row>
    <row r="33" spans="1:13" x14ac:dyDescent="0.25">
      <c r="A33" t="s">
        <v>29</v>
      </c>
      <c r="B33">
        <v>19.2</v>
      </c>
      <c r="C33">
        <v>8</v>
      </c>
      <c r="D33">
        <v>400</v>
      </c>
      <c r="E33">
        <v>175</v>
      </c>
      <c r="F33">
        <v>3.08</v>
      </c>
      <c r="G33">
        <v>3.8450000000000002</v>
      </c>
      <c r="H33">
        <v>17.05</v>
      </c>
      <c r="I33">
        <v>0</v>
      </c>
      <c r="J33">
        <v>0</v>
      </c>
      <c r="K33">
        <v>3</v>
      </c>
      <c r="L33">
        <v>2</v>
      </c>
      <c r="M33">
        <f t="shared" ca="1" si="0"/>
        <v>0.45564096787121489</v>
      </c>
    </row>
  </sheetData>
  <sortState xmlns:xlrd2="http://schemas.microsoft.com/office/spreadsheetml/2017/richdata2" ref="A2:M33">
    <sortCondition descending="1" ref="M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2"/>
  <sheetViews>
    <sheetView workbookViewId="0">
      <selection activeCell="H22" sqref="H22"/>
    </sheetView>
  </sheetViews>
  <sheetFormatPr baseColWidth="10" defaultRowHeight="15" x14ac:dyDescent="0.25"/>
  <cols>
    <col min="1" max="1" width="21" bestFit="1" customWidth="1"/>
    <col min="2" max="2" width="11.85546875" bestFit="1" customWidth="1"/>
  </cols>
  <sheetData>
    <row r="1" spans="1:12" x14ac:dyDescent="0.25">
      <c r="A1" t="str">
        <f>mtcars!A1</f>
        <v>Model</v>
      </c>
      <c r="B1" t="str">
        <f>mtcars!B1</f>
        <v>MPG</v>
      </c>
      <c r="C1" t="str">
        <f>mtcars!C1</f>
        <v>Cylinders</v>
      </c>
      <c r="D1" t="str">
        <f>mtcars!D1</f>
        <v>Displacement</v>
      </c>
      <c r="E1" t="str">
        <f>mtcars!E1</f>
        <v>Horsepower</v>
      </c>
      <c r="F1" t="str">
        <f>mtcars!F1</f>
        <v>Rear_Axle_Ratio</v>
      </c>
      <c r="G1" t="str">
        <f>mtcars!G1</f>
        <v>Weight (000)</v>
      </c>
      <c r="H1" t="str">
        <f>mtcars!H1</f>
        <v>Qtr_Mile_Time</v>
      </c>
      <c r="I1" t="str">
        <f>mtcars!I1</f>
        <v>Engine_Shape</v>
      </c>
      <c r="J1" t="str">
        <f>mtcars!J1</f>
        <v>Transmission</v>
      </c>
      <c r="K1" t="str">
        <f>mtcars!K1</f>
        <v>Fwd_Gears</v>
      </c>
      <c r="L1" t="str">
        <f>mtcars!L1</f>
        <v>Carburators</v>
      </c>
    </row>
    <row r="2" spans="1:12" x14ac:dyDescent="0.25">
      <c r="A2" t="str">
        <f>mtcars!A2</f>
        <v>Hornet 4 Drive</v>
      </c>
      <c r="B2">
        <f>mtcars!B2</f>
        <v>21.4</v>
      </c>
      <c r="C2">
        <f>mtcars!C2</f>
        <v>6</v>
      </c>
      <c r="D2">
        <f>mtcars!D2</f>
        <v>258</v>
      </c>
      <c r="E2">
        <f>mtcars!E2</f>
        <v>110</v>
      </c>
      <c r="F2">
        <f>mtcars!F2</f>
        <v>3.08</v>
      </c>
      <c r="G2">
        <f>mtcars!G2</f>
        <v>3.2149999999999999</v>
      </c>
      <c r="H2">
        <f>mtcars!H2</f>
        <v>19.440000000000001</v>
      </c>
      <c r="I2">
        <f>mtcars!I2</f>
        <v>1</v>
      </c>
      <c r="J2">
        <f>mtcars!J2</f>
        <v>0</v>
      </c>
      <c r="K2">
        <f>mtcars!K2</f>
        <v>3</v>
      </c>
      <c r="L2">
        <f>mtcars!L2</f>
        <v>1</v>
      </c>
    </row>
    <row r="3" spans="1:12" x14ac:dyDescent="0.25">
      <c r="A3" t="str">
        <f>mtcars!A3</f>
        <v>Merc 280C</v>
      </c>
      <c r="B3">
        <f>mtcars!B3</f>
        <v>17.8</v>
      </c>
      <c r="C3">
        <f>mtcars!C3</f>
        <v>6</v>
      </c>
      <c r="D3">
        <f>mtcars!D3</f>
        <v>167.6</v>
      </c>
      <c r="E3">
        <f>mtcars!E3</f>
        <v>123</v>
      </c>
      <c r="F3">
        <f>mtcars!F3</f>
        <v>3.92</v>
      </c>
      <c r="G3">
        <f>mtcars!G3</f>
        <v>3.44</v>
      </c>
      <c r="H3">
        <f>mtcars!H3</f>
        <v>18.899999999999999</v>
      </c>
      <c r="I3">
        <f>mtcars!I3</f>
        <v>1</v>
      </c>
      <c r="J3">
        <f>mtcars!J3</f>
        <v>0</v>
      </c>
      <c r="K3">
        <f>mtcars!K3</f>
        <v>4</v>
      </c>
      <c r="L3">
        <f>mtcars!L3</f>
        <v>4</v>
      </c>
    </row>
    <row r="4" spans="1:12" x14ac:dyDescent="0.25">
      <c r="A4" t="str">
        <f>mtcars!A4</f>
        <v>Maserati Bora</v>
      </c>
      <c r="B4">
        <f>mtcars!B4</f>
        <v>15</v>
      </c>
      <c r="C4">
        <f>mtcars!C4</f>
        <v>8</v>
      </c>
      <c r="D4">
        <f>mtcars!D4</f>
        <v>301</v>
      </c>
      <c r="E4">
        <f>mtcars!E4</f>
        <v>335</v>
      </c>
      <c r="F4">
        <f>mtcars!F4</f>
        <v>3.54</v>
      </c>
      <c r="G4">
        <f>mtcars!G4</f>
        <v>3.57</v>
      </c>
      <c r="H4">
        <f>mtcars!H4</f>
        <v>14.6</v>
      </c>
      <c r="I4">
        <f>mtcars!I4</f>
        <v>0</v>
      </c>
      <c r="J4">
        <f>mtcars!J4</f>
        <v>1</v>
      </c>
      <c r="K4">
        <f>mtcars!K4</f>
        <v>5</v>
      </c>
      <c r="L4">
        <f>mtcars!L4</f>
        <v>8</v>
      </c>
    </row>
    <row r="5" spans="1:12" x14ac:dyDescent="0.25">
      <c r="A5" t="str">
        <f>mtcars!A5</f>
        <v>Toyota Corolla</v>
      </c>
      <c r="B5">
        <f>mtcars!B5</f>
        <v>33.9</v>
      </c>
      <c r="C5">
        <f>mtcars!C5</f>
        <v>4</v>
      </c>
      <c r="D5">
        <f>mtcars!D5</f>
        <v>71.099999999999994</v>
      </c>
      <c r="E5">
        <f>mtcars!E5</f>
        <v>65</v>
      </c>
      <c r="F5">
        <f>mtcars!F5</f>
        <v>4.22</v>
      </c>
      <c r="G5">
        <f>mtcars!G5</f>
        <v>1.835</v>
      </c>
      <c r="H5">
        <f>mtcars!H5</f>
        <v>19.899999999999999</v>
      </c>
      <c r="I5">
        <f>mtcars!I5</f>
        <v>1</v>
      </c>
      <c r="J5">
        <f>mtcars!J5</f>
        <v>1</v>
      </c>
      <c r="K5">
        <f>mtcars!K5</f>
        <v>4</v>
      </c>
      <c r="L5">
        <f>mtcars!L5</f>
        <v>1</v>
      </c>
    </row>
    <row r="6" spans="1:12" x14ac:dyDescent="0.25">
      <c r="A6" t="str">
        <f>mtcars!A6</f>
        <v>Merc 240D</v>
      </c>
      <c r="B6">
        <f>mtcars!B6</f>
        <v>24.4</v>
      </c>
      <c r="C6">
        <f>mtcars!C6</f>
        <v>4</v>
      </c>
      <c r="D6">
        <f>mtcars!D6</f>
        <v>146.69999999999999</v>
      </c>
      <c r="E6">
        <f>mtcars!E6</f>
        <v>62</v>
      </c>
      <c r="F6">
        <f>mtcars!F6</f>
        <v>3.69</v>
      </c>
      <c r="G6">
        <f>mtcars!G6</f>
        <v>3.19</v>
      </c>
      <c r="H6">
        <f>mtcars!H6</f>
        <v>20</v>
      </c>
      <c r="I6">
        <f>mtcars!I6</f>
        <v>1</v>
      </c>
      <c r="J6">
        <f>mtcars!J6</f>
        <v>0</v>
      </c>
      <c r="K6">
        <f>mtcars!K6</f>
        <v>4</v>
      </c>
      <c r="L6">
        <f>mtcars!L6</f>
        <v>2</v>
      </c>
    </row>
    <row r="7" spans="1:12" x14ac:dyDescent="0.25">
      <c r="A7" t="str">
        <f>mtcars!A7</f>
        <v>Fiat 128</v>
      </c>
      <c r="B7">
        <f>mtcars!B7</f>
        <v>32.4</v>
      </c>
      <c r="C7">
        <f>mtcars!C7</f>
        <v>4</v>
      </c>
      <c r="D7">
        <f>mtcars!D7</f>
        <v>78.7</v>
      </c>
      <c r="E7">
        <f>mtcars!E7</f>
        <v>66</v>
      </c>
      <c r="F7">
        <f>mtcars!F7</f>
        <v>4.08</v>
      </c>
      <c r="G7">
        <f>mtcars!G7</f>
        <v>2.2000000000000002</v>
      </c>
      <c r="H7">
        <f>mtcars!H7</f>
        <v>19.47</v>
      </c>
      <c r="I7">
        <f>mtcars!I7</f>
        <v>1</v>
      </c>
      <c r="J7">
        <f>mtcars!J7</f>
        <v>1</v>
      </c>
      <c r="K7">
        <f>mtcars!K7</f>
        <v>4</v>
      </c>
      <c r="L7">
        <f>mtcars!L7</f>
        <v>1</v>
      </c>
    </row>
    <row r="8" spans="1:12" x14ac:dyDescent="0.25">
      <c r="A8" t="str">
        <f>mtcars!A8</f>
        <v>Mazda RX4</v>
      </c>
      <c r="B8">
        <f>mtcars!B8</f>
        <v>21</v>
      </c>
      <c r="C8">
        <f>mtcars!C8</f>
        <v>6</v>
      </c>
      <c r="D8">
        <f>mtcars!D8</f>
        <v>160</v>
      </c>
      <c r="E8">
        <f>mtcars!E8</f>
        <v>110</v>
      </c>
      <c r="F8">
        <f>mtcars!F8</f>
        <v>3.9</v>
      </c>
      <c r="G8">
        <f>mtcars!G8</f>
        <v>2.62</v>
      </c>
      <c r="H8">
        <f>mtcars!H8</f>
        <v>16.46</v>
      </c>
      <c r="I8">
        <f>mtcars!I8</f>
        <v>0</v>
      </c>
      <c r="J8">
        <f>mtcars!J8</f>
        <v>1</v>
      </c>
      <c r="K8">
        <f>mtcars!K8</f>
        <v>4</v>
      </c>
      <c r="L8">
        <f>mtcars!L8</f>
        <v>4</v>
      </c>
    </row>
    <row r="9" spans="1:12" x14ac:dyDescent="0.25">
      <c r="A9" t="str">
        <f>mtcars!A9</f>
        <v>Chrysler Imperial</v>
      </c>
      <c r="B9">
        <f>mtcars!B9</f>
        <v>14.7</v>
      </c>
      <c r="C9">
        <f>mtcars!C9</f>
        <v>8</v>
      </c>
      <c r="D9">
        <f>mtcars!D9</f>
        <v>440</v>
      </c>
      <c r="E9">
        <f>mtcars!E9</f>
        <v>230</v>
      </c>
      <c r="F9">
        <f>mtcars!F9</f>
        <v>3.23</v>
      </c>
      <c r="G9">
        <f>mtcars!G9</f>
        <v>5.3449999999999998</v>
      </c>
      <c r="H9">
        <f>mtcars!H9</f>
        <v>17.420000000000002</v>
      </c>
      <c r="I9">
        <f>mtcars!I9</f>
        <v>0</v>
      </c>
      <c r="J9">
        <f>mtcars!J9</f>
        <v>0</v>
      </c>
      <c r="K9">
        <f>mtcars!K9</f>
        <v>3</v>
      </c>
      <c r="L9">
        <f>mtcars!L9</f>
        <v>4</v>
      </c>
    </row>
    <row r="10" spans="1:12" x14ac:dyDescent="0.25">
      <c r="A10" t="str">
        <f>mtcars!A10</f>
        <v>Dodge Challenger</v>
      </c>
      <c r="B10">
        <f>mtcars!B10</f>
        <v>15.5</v>
      </c>
      <c r="C10">
        <f>mtcars!C10</f>
        <v>8</v>
      </c>
      <c r="D10">
        <f>mtcars!D10</f>
        <v>318</v>
      </c>
      <c r="E10">
        <f>mtcars!E10</f>
        <v>150</v>
      </c>
      <c r="F10">
        <f>mtcars!F10</f>
        <v>2.76</v>
      </c>
      <c r="G10">
        <f>mtcars!G10</f>
        <v>3.52</v>
      </c>
      <c r="H10">
        <f>mtcars!H10</f>
        <v>16.87</v>
      </c>
      <c r="I10">
        <f>mtcars!I10</f>
        <v>0</v>
      </c>
      <c r="J10">
        <f>mtcars!J10</f>
        <v>0</v>
      </c>
      <c r="K10">
        <f>mtcars!K10</f>
        <v>3</v>
      </c>
      <c r="L10">
        <f>mtcars!L10</f>
        <v>2</v>
      </c>
    </row>
    <row r="11" spans="1:12" x14ac:dyDescent="0.25">
      <c r="A11" t="str">
        <f>mtcars!A11</f>
        <v>Duster 360</v>
      </c>
      <c r="B11">
        <f>mtcars!B11</f>
        <v>14.3</v>
      </c>
      <c r="C11">
        <f>mtcars!C11</f>
        <v>8</v>
      </c>
      <c r="D11">
        <f>mtcars!D11</f>
        <v>360</v>
      </c>
      <c r="E11">
        <f>mtcars!E11</f>
        <v>245</v>
      </c>
      <c r="F11">
        <f>mtcars!F11</f>
        <v>3.21</v>
      </c>
      <c r="G11">
        <f>mtcars!G11</f>
        <v>3.57</v>
      </c>
      <c r="H11">
        <f>mtcars!H11</f>
        <v>15.84</v>
      </c>
      <c r="I11">
        <f>mtcars!I11</f>
        <v>0</v>
      </c>
      <c r="J11">
        <f>mtcars!J11</f>
        <v>0</v>
      </c>
      <c r="K11">
        <f>mtcars!K11</f>
        <v>3</v>
      </c>
      <c r="L11">
        <f>mtcars!L11</f>
        <v>4</v>
      </c>
    </row>
    <row r="12" spans="1:12" x14ac:dyDescent="0.25">
      <c r="A12" t="str">
        <f>mtcars!A12</f>
        <v>Toyota Corona</v>
      </c>
      <c r="B12">
        <f>mtcars!B12</f>
        <v>21.5</v>
      </c>
      <c r="C12">
        <f>mtcars!C12</f>
        <v>4</v>
      </c>
      <c r="D12">
        <f>mtcars!D12</f>
        <v>120.1</v>
      </c>
      <c r="E12">
        <f>mtcars!E12</f>
        <v>97</v>
      </c>
      <c r="F12">
        <f>mtcars!F12</f>
        <v>3.7</v>
      </c>
      <c r="G12">
        <f>mtcars!G12</f>
        <v>2.4649999999999999</v>
      </c>
      <c r="H12">
        <f>mtcars!H12</f>
        <v>20.010000000000002</v>
      </c>
      <c r="I12">
        <f>mtcars!I12</f>
        <v>1</v>
      </c>
      <c r="J12">
        <f>mtcars!J12</f>
        <v>0</v>
      </c>
      <c r="K12">
        <f>mtcars!K12</f>
        <v>3</v>
      </c>
      <c r="L12">
        <f>mtcars!L12</f>
        <v>1</v>
      </c>
    </row>
    <row r="13" spans="1:12" x14ac:dyDescent="0.25">
      <c r="A13" t="str">
        <f>mtcars!A13</f>
        <v>Porsche 914-2</v>
      </c>
      <c r="B13">
        <f>mtcars!B13</f>
        <v>26</v>
      </c>
      <c r="C13">
        <f>mtcars!C13</f>
        <v>4</v>
      </c>
      <c r="D13">
        <f>mtcars!D13</f>
        <v>120.3</v>
      </c>
      <c r="E13">
        <f>mtcars!E13</f>
        <v>91</v>
      </c>
      <c r="F13">
        <f>mtcars!F13</f>
        <v>4.43</v>
      </c>
      <c r="G13">
        <f>mtcars!G13</f>
        <v>2.14</v>
      </c>
      <c r="H13">
        <f>mtcars!H13</f>
        <v>16.7</v>
      </c>
      <c r="I13">
        <f>mtcars!I13</f>
        <v>0</v>
      </c>
      <c r="J13">
        <f>mtcars!J13</f>
        <v>1</v>
      </c>
      <c r="K13">
        <f>mtcars!K13</f>
        <v>5</v>
      </c>
      <c r="L13">
        <f>mtcars!L13</f>
        <v>2</v>
      </c>
    </row>
    <row r="14" spans="1:12" x14ac:dyDescent="0.25">
      <c r="A14" t="str">
        <f>mtcars!A14</f>
        <v>Honda Civic</v>
      </c>
      <c r="B14">
        <f>mtcars!B14</f>
        <v>30.4</v>
      </c>
      <c r="C14">
        <f>mtcars!C14</f>
        <v>4</v>
      </c>
      <c r="D14">
        <f>mtcars!D14</f>
        <v>75.7</v>
      </c>
      <c r="E14">
        <f>mtcars!E14</f>
        <v>52</v>
      </c>
      <c r="F14">
        <f>mtcars!F14</f>
        <v>4.93</v>
      </c>
      <c r="G14">
        <f>mtcars!G14</f>
        <v>1.615</v>
      </c>
      <c r="H14">
        <f>mtcars!H14</f>
        <v>18.52</v>
      </c>
      <c r="I14">
        <f>mtcars!I14</f>
        <v>1</v>
      </c>
      <c r="J14">
        <f>mtcars!J14</f>
        <v>1</v>
      </c>
      <c r="K14">
        <f>mtcars!K14</f>
        <v>4</v>
      </c>
      <c r="L14">
        <f>mtcars!L14</f>
        <v>2</v>
      </c>
    </row>
    <row r="15" spans="1:12" x14ac:dyDescent="0.25">
      <c r="A15" t="str">
        <f>mtcars!A15</f>
        <v>Ferrari Dino</v>
      </c>
      <c r="B15">
        <f>mtcars!B15</f>
        <v>19.7</v>
      </c>
      <c r="C15">
        <f>mtcars!C15</f>
        <v>6</v>
      </c>
      <c r="D15">
        <f>mtcars!D15</f>
        <v>145</v>
      </c>
      <c r="E15">
        <f>mtcars!E15</f>
        <v>175</v>
      </c>
      <c r="F15">
        <f>mtcars!F15</f>
        <v>3.62</v>
      </c>
      <c r="G15">
        <f>mtcars!G15</f>
        <v>2.77</v>
      </c>
      <c r="H15">
        <f>mtcars!H15</f>
        <v>15.5</v>
      </c>
      <c r="I15">
        <f>mtcars!I15</f>
        <v>0</v>
      </c>
      <c r="J15">
        <f>mtcars!J15</f>
        <v>1</v>
      </c>
      <c r="K15">
        <f>mtcars!K15</f>
        <v>5</v>
      </c>
      <c r="L15">
        <f>mtcars!L15</f>
        <v>6</v>
      </c>
    </row>
    <row r="16" spans="1:12" x14ac:dyDescent="0.25">
      <c r="A16" t="str">
        <f>mtcars!A16</f>
        <v>Camaro Z28</v>
      </c>
      <c r="B16">
        <f>mtcars!B16</f>
        <v>13.3</v>
      </c>
      <c r="C16">
        <f>mtcars!C16</f>
        <v>8</v>
      </c>
      <c r="D16">
        <f>mtcars!D16</f>
        <v>350</v>
      </c>
      <c r="E16">
        <f>mtcars!E16</f>
        <v>245</v>
      </c>
      <c r="F16">
        <f>mtcars!F16</f>
        <v>3.73</v>
      </c>
      <c r="G16">
        <f>mtcars!G16</f>
        <v>3.84</v>
      </c>
      <c r="H16">
        <f>mtcars!H16</f>
        <v>15.41</v>
      </c>
      <c r="I16">
        <f>mtcars!I16</f>
        <v>0</v>
      </c>
      <c r="J16">
        <f>mtcars!J16</f>
        <v>0</v>
      </c>
      <c r="K16">
        <f>mtcars!K16</f>
        <v>3</v>
      </c>
      <c r="L16">
        <f>mtcars!L16</f>
        <v>4</v>
      </c>
    </row>
    <row r="18" spans="1:18" x14ac:dyDescent="0.25">
      <c r="A18" t="s">
        <v>14</v>
      </c>
      <c r="B18">
        <f>HARMEAN(MPG)</f>
        <v>19.612163068853167</v>
      </c>
    </row>
    <row r="19" spans="1:18" x14ac:dyDescent="0.25">
      <c r="D19" t="s">
        <v>48</v>
      </c>
      <c r="G19" t="s">
        <v>51</v>
      </c>
    </row>
    <row r="20" spans="1:18" x14ac:dyDescent="0.25">
      <c r="A20" t="s">
        <v>46</v>
      </c>
      <c r="B20" t="s">
        <v>14</v>
      </c>
      <c r="D20" t="s">
        <v>49</v>
      </c>
      <c r="E20" t="s">
        <v>50</v>
      </c>
      <c r="H20" t="s">
        <v>1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  <c r="N20" t="s">
        <v>7</v>
      </c>
      <c r="O20" t="s">
        <v>8</v>
      </c>
      <c r="P20" t="s">
        <v>9</v>
      </c>
      <c r="Q20" t="s">
        <v>10</v>
      </c>
      <c r="R20" t="s">
        <v>11</v>
      </c>
    </row>
    <row r="21" spans="1:18" x14ac:dyDescent="0.25">
      <c r="A21">
        <v>1</v>
      </c>
      <c r="B21">
        <v>18.394868777686295</v>
      </c>
      <c r="C21">
        <v>1</v>
      </c>
      <c r="D21">
        <f>CORREL(B2:B3,D2:D3)</f>
        <v>1</v>
      </c>
      <c r="E21">
        <f>CORREL(D2:D3,E2:E3)</f>
        <v>-1.0000000000000002</v>
      </c>
      <c r="G21" t="s">
        <v>1</v>
      </c>
      <c r="H21">
        <f>CORREL($B$2:$B$3,B2:B3)</f>
        <v>0.99999999999999989</v>
      </c>
      <c r="I21" t="e">
        <f t="shared" ref="I21:R21" si="0">CORREL($B$2:$B$3,C2:C3)</f>
        <v>#DIV/0!</v>
      </c>
      <c r="J21">
        <f t="shared" si="0"/>
        <v>1</v>
      </c>
      <c r="K21">
        <f t="shared" si="0"/>
        <v>-1</v>
      </c>
      <c r="L21">
        <f t="shared" si="0"/>
        <v>-0.99999999999999989</v>
      </c>
      <c r="M21">
        <f t="shared" si="0"/>
        <v>-1</v>
      </c>
      <c r="N21">
        <f t="shared" si="0"/>
        <v>1</v>
      </c>
      <c r="O21" t="e">
        <f t="shared" si="0"/>
        <v>#DIV/0!</v>
      </c>
      <c r="P21" t="e">
        <f t="shared" si="0"/>
        <v>#DIV/0!</v>
      </c>
      <c r="Q21">
        <f t="shared" si="0"/>
        <v>-1</v>
      </c>
      <c r="R21">
        <f t="shared" si="0"/>
        <v>-1</v>
      </c>
    </row>
    <row r="22" spans="1:18" x14ac:dyDescent="0.25">
      <c r="A22">
        <v>2</v>
      </c>
      <c r="B22">
        <v>16.88424770691838</v>
      </c>
      <c r="C22">
        <v>2</v>
      </c>
      <c r="D22">
        <f t="shared" ref="D22:D40" si="1">CORREL(B3:B4,D3:D4)</f>
        <v>-1</v>
      </c>
      <c r="E22">
        <f t="shared" ref="E22:E35" si="2">CORREL(D3:D4,E3:E4)</f>
        <v>1</v>
      </c>
      <c r="G22" t="s">
        <v>2</v>
      </c>
    </row>
    <row r="23" spans="1:18" x14ac:dyDescent="0.25">
      <c r="A23">
        <v>3</v>
      </c>
      <c r="B23">
        <v>16.620654879153399</v>
      </c>
      <c r="C23">
        <v>3</v>
      </c>
      <c r="D23">
        <f t="shared" si="1"/>
        <v>-1.0000000000000002</v>
      </c>
      <c r="E23">
        <f t="shared" si="2"/>
        <v>1</v>
      </c>
      <c r="G23" t="s">
        <v>3</v>
      </c>
    </row>
    <row r="24" spans="1:18" x14ac:dyDescent="0.25">
      <c r="A24">
        <v>4</v>
      </c>
      <c r="B24">
        <v>18.252301191948884</v>
      </c>
      <c r="C24">
        <v>4</v>
      </c>
      <c r="D24">
        <f t="shared" si="1"/>
        <v>-1</v>
      </c>
      <c r="E24">
        <f t="shared" si="2"/>
        <v>-1</v>
      </c>
      <c r="G24" t="s">
        <v>4</v>
      </c>
    </row>
    <row r="25" spans="1:18" x14ac:dyDescent="0.25">
      <c r="A25">
        <v>5</v>
      </c>
      <c r="B25">
        <v>19.213764020667281</v>
      </c>
      <c r="C25">
        <v>5</v>
      </c>
      <c r="D25">
        <f t="shared" si="1"/>
        <v>-1</v>
      </c>
      <c r="E25">
        <f t="shared" si="2"/>
        <v>-1</v>
      </c>
      <c r="G25" t="s">
        <v>5</v>
      </c>
    </row>
    <row r="26" spans="1:18" x14ac:dyDescent="0.25">
      <c r="A26">
        <v>6</v>
      </c>
      <c r="B26">
        <v>16.719482613019153</v>
      </c>
      <c r="C26">
        <v>6</v>
      </c>
      <c r="D26">
        <f t="shared" si="1"/>
        <v>-1.0000000000000002</v>
      </c>
      <c r="E26">
        <f t="shared" si="2"/>
        <v>1</v>
      </c>
      <c r="G26" t="s">
        <v>6</v>
      </c>
    </row>
    <row r="27" spans="1:18" x14ac:dyDescent="0.25">
      <c r="A27">
        <v>7</v>
      </c>
      <c r="B27">
        <v>17.457860329139567</v>
      </c>
      <c r="C27">
        <v>7</v>
      </c>
      <c r="D27">
        <f t="shared" si="1"/>
        <v>-0.99999999999999989</v>
      </c>
      <c r="E27">
        <f t="shared" si="2"/>
        <v>1</v>
      </c>
      <c r="G27" t="s">
        <v>7</v>
      </c>
    </row>
    <row r="28" spans="1:18" x14ac:dyDescent="0.25">
      <c r="A28">
        <v>8</v>
      </c>
      <c r="B28">
        <v>20.084029530683882</v>
      </c>
      <c r="C28">
        <v>8</v>
      </c>
      <c r="D28">
        <f t="shared" si="1"/>
        <v>-1</v>
      </c>
      <c r="E28">
        <f t="shared" si="2"/>
        <v>1</v>
      </c>
      <c r="G28" t="s">
        <v>8</v>
      </c>
    </row>
    <row r="29" spans="1:18" x14ac:dyDescent="0.25">
      <c r="A29">
        <v>9</v>
      </c>
      <c r="B29">
        <v>18.860720157805368</v>
      </c>
      <c r="C29">
        <v>9</v>
      </c>
      <c r="D29">
        <f t="shared" si="1"/>
        <v>-1</v>
      </c>
      <c r="E29">
        <f t="shared" si="2"/>
        <v>1</v>
      </c>
      <c r="G29" t="s">
        <v>9</v>
      </c>
    </row>
    <row r="30" spans="1:18" x14ac:dyDescent="0.25">
      <c r="A30">
        <v>10</v>
      </c>
      <c r="B30">
        <v>18.263711320555448</v>
      </c>
      <c r="C30">
        <v>10</v>
      </c>
      <c r="D30">
        <f t="shared" si="1"/>
        <v>-0.99999999999999989</v>
      </c>
      <c r="E30">
        <f t="shared" si="2"/>
        <v>0.99999999999999978</v>
      </c>
      <c r="G30" t="s">
        <v>10</v>
      </c>
    </row>
    <row r="31" spans="1:18" x14ac:dyDescent="0.25">
      <c r="A31">
        <v>11</v>
      </c>
      <c r="B31">
        <v>18.817937692239507</v>
      </c>
      <c r="C31">
        <v>11</v>
      </c>
      <c r="D31">
        <f t="shared" si="1"/>
        <v>1</v>
      </c>
      <c r="E31">
        <f t="shared" si="2"/>
        <v>-1</v>
      </c>
      <c r="G31" t="s">
        <v>11</v>
      </c>
    </row>
    <row r="32" spans="1:18" x14ac:dyDescent="0.25">
      <c r="A32">
        <v>12</v>
      </c>
      <c r="B32">
        <v>19.612163068853167</v>
      </c>
      <c r="C32">
        <v>12</v>
      </c>
      <c r="D32">
        <f t="shared" si="1"/>
        <v>-1</v>
      </c>
      <c r="E32">
        <f t="shared" si="2"/>
        <v>1</v>
      </c>
    </row>
    <row r="33" spans="1:5" x14ac:dyDescent="0.25">
      <c r="A33">
        <v>13</v>
      </c>
      <c r="B33">
        <v>19.354229038615134</v>
      </c>
      <c r="C33">
        <v>13</v>
      </c>
      <c r="D33">
        <f t="shared" si="1"/>
        <v>-1.0000000000000002</v>
      </c>
      <c r="E33">
        <f t="shared" si="2"/>
        <v>1</v>
      </c>
    </row>
    <row r="34" spans="1:5" x14ac:dyDescent="0.25">
      <c r="A34">
        <v>14</v>
      </c>
      <c r="B34">
        <v>18.62031061405872</v>
      </c>
      <c r="C34">
        <v>14</v>
      </c>
      <c r="D34">
        <f t="shared" si="1"/>
        <v>-1</v>
      </c>
      <c r="E34">
        <f t="shared" si="2"/>
        <v>1</v>
      </c>
    </row>
    <row r="35" spans="1:5" x14ac:dyDescent="0.25">
      <c r="A35">
        <v>15</v>
      </c>
      <c r="B35">
        <v>18.006541088996684</v>
      </c>
      <c r="C35">
        <v>15</v>
      </c>
      <c r="D35" t="e">
        <f t="shared" si="1"/>
        <v>#DIV/0!</v>
      </c>
      <c r="E35" t="e">
        <f t="shared" si="2"/>
        <v>#DIV/0!</v>
      </c>
    </row>
    <row r="36" spans="1:5" x14ac:dyDescent="0.25">
      <c r="A36">
        <v>16</v>
      </c>
      <c r="B36">
        <v>19.009128657393131</v>
      </c>
    </row>
    <row r="37" spans="1:5" x14ac:dyDescent="0.25">
      <c r="A37">
        <v>17</v>
      </c>
      <c r="B37">
        <v>18.939290815748294</v>
      </c>
    </row>
    <row r="38" spans="1:5" x14ac:dyDescent="0.25">
      <c r="A38">
        <v>18</v>
      </c>
      <c r="B38">
        <v>19.172361690740143</v>
      </c>
    </row>
    <row r="39" spans="1:5" x14ac:dyDescent="0.25">
      <c r="A39">
        <v>19</v>
      </c>
      <c r="B39">
        <v>17.413494486506359</v>
      </c>
    </row>
    <row r="40" spans="1:5" x14ac:dyDescent="0.25">
      <c r="A40">
        <v>20</v>
      </c>
      <c r="B40">
        <v>21.21878775338546</v>
      </c>
    </row>
    <row r="42" spans="1:5" x14ac:dyDescent="0.25">
      <c r="A42" s="1" t="s">
        <v>47</v>
      </c>
      <c r="B42">
        <f>AVERAGE(B21:B40)</f>
        <v>18.545794271705713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Matriz de Correlación</vt:lpstr>
      <vt:lpstr>mtcars</vt:lpstr>
      <vt:lpstr>Hoja1</vt:lpstr>
      <vt:lpstr>Displacement</vt:lpstr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 Gutierrez Roman</dc:creator>
  <cp:lastModifiedBy>Lucio Gutierrez Roman</cp:lastModifiedBy>
  <dcterms:created xsi:type="dcterms:W3CDTF">2021-02-10T22:30:10Z</dcterms:created>
  <dcterms:modified xsi:type="dcterms:W3CDTF">2021-02-11T17:00:39Z</dcterms:modified>
</cp:coreProperties>
</file>