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3" documentId="8_{73C14187-3A67-4EC0-A89A-A3BBA7FCB874}" xr6:coauthVersionLast="47" xr6:coauthVersionMax="47" xr10:uidLastSave="{1E4D957C-ABE2-4C46-94CD-6115FAD84272}"/>
  <bookViews>
    <workbookView xWindow="-108" yWindow="-108" windowWidth="23256" windowHeight="12456" activeTab="2" xr2:uid="{866B4FDD-903D-4D2D-81B8-71C740B6DDD2}"/>
  </bookViews>
  <sheets>
    <sheet name="Special Ratios" sheetId="1" r:id="rId1"/>
    <sheet name="SR2" sheetId="2" r:id="rId2"/>
    <sheet name="Ratio Data Work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3" l="1"/>
  <c r="H9" i="3"/>
  <c r="I14" i="3"/>
  <c r="I15" i="3"/>
  <c r="I16" i="3"/>
  <c r="I17" i="3"/>
  <c r="I18" i="3"/>
  <c r="I19" i="3"/>
  <c r="I20" i="3"/>
  <c r="I21" i="3"/>
  <c r="I22" i="3"/>
  <c r="I23" i="3"/>
  <c r="I24" i="3"/>
  <c r="I25" i="3"/>
  <c r="I9" i="3"/>
  <c r="I11" i="3"/>
  <c r="I12" i="3"/>
  <c r="I13" i="3"/>
  <c r="I7" i="3"/>
  <c r="I8" i="3"/>
  <c r="I6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7" i="3"/>
  <c r="H6" i="3"/>
  <c r="L13" i="2"/>
  <c r="L14" i="2"/>
  <c r="L15" i="2"/>
  <c r="L16" i="2"/>
  <c r="L17" i="2"/>
  <c r="L18" i="2"/>
  <c r="L19" i="2"/>
  <c r="L20" i="2"/>
  <c r="L21" i="2"/>
  <c r="L22" i="2"/>
  <c r="L23" i="2"/>
  <c r="L24" i="2"/>
  <c r="L7" i="2"/>
  <c r="L8" i="2"/>
  <c r="L9" i="2"/>
  <c r="L10" i="2"/>
  <c r="L11" i="2"/>
  <c r="L12" i="2"/>
  <c r="L6" i="2"/>
  <c r="L5" i="2"/>
</calcChain>
</file>

<file path=xl/sharedStrings.xml><?xml version="1.0" encoding="utf-8"?>
<sst xmlns="http://schemas.openxmlformats.org/spreadsheetml/2006/main" count="148" uniqueCount="122">
  <si>
    <t>Johnson &amp; Johnson (JNJ US) - Special Ratios</t>
  </si>
  <si>
    <t>In Millions of USD except Per Share</t>
  </si>
  <si>
    <t>FY 2015</t>
  </si>
  <si>
    <t>FY 2016</t>
  </si>
  <si>
    <t>FY 2017</t>
  </si>
  <si>
    <t>FY 2018</t>
  </si>
  <si>
    <t>FY 2019</t>
  </si>
  <si>
    <t>FY 2020</t>
  </si>
  <si>
    <t>FY 2021</t>
  </si>
  <si>
    <t>Last 12M</t>
  </si>
  <si>
    <t>FY 2022 Est</t>
  </si>
  <si>
    <t>FY 2023 Est</t>
  </si>
  <si>
    <t>12 Months Ending</t>
  </si>
  <si>
    <t>Current Ratio</t>
  </si>
  <si>
    <t>Quick Ratio</t>
  </si>
  <si>
    <t>Cash Ratio</t>
  </si>
  <si>
    <t>Inventory Turnover</t>
  </si>
  <si>
    <t>Annualized Days Inventory Outstanding</t>
  </si>
  <si>
    <t>Accounts Receivable Turnover</t>
  </si>
  <si>
    <t>Accounts Payable Turnover</t>
  </si>
  <si>
    <t>Asset Turnover</t>
  </si>
  <si>
    <t>Total Debt to Total Assets</t>
  </si>
  <si>
    <t>Total Debt to Total Equity</t>
  </si>
  <si>
    <t>EBIT to Interest Expense</t>
  </si>
  <si>
    <t>Gross Margin</t>
  </si>
  <si>
    <t>Operating Margin</t>
  </si>
  <si>
    <t>Return on Assets</t>
  </si>
  <si>
    <t>Return on Common Equity</t>
  </si>
  <si>
    <t>Price to Book Ratio</t>
  </si>
  <si>
    <t>Price Earnings Ratio (P/E)</t>
  </si>
  <si>
    <t>Dividend Indicated Yld - Gross</t>
  </si>
  <si>
    <t>Revenue Growth Year over Year</t>
  </si>
  <si>
    <t>Net Income - 1 Yr Growth</t>
  </si>
  <si>
    <t>Source: Bloomberg</t>
  </si>
  <si>
    <t>Right click to show data transparency (not supported for all values)</t>
  </si>
  <si>
    <t>Ticker</t>
  </si>
  <si>
    <t>Name</t>
  </si>
  <si>
    <t>Mkt Cap (USD)</t>
  </si>
  <si>
    <t>Curr Ratio:Y</t>
  </si>
  <si>
    <t>Quick Ratio:Y</t>
  </si>
  <si>
    <t>Cash Ratio:Y</t>
  </si>
  <si>
    <t>Inv Turnover:Y</t>
  </si>
  <si>
    <t>Annlzd D Invntry Out</t>
  </si>
  <si>
    <t>A/R Trnovr:Y</t>
  </si>
  <si>
    <t>A/P Turnover:Y</t>
  </si>
  <si>
    <t>Ast TO:Y</t>
  </si>
  <si>
    <t>Debt/Assets:Y</t>
  </si>
  <si>
    <t>Debt/Equity:Y</t>
  </si>
  <si>
    <t>EBIT/Int Exp:Y</t>
  </si>
  <si>
    <t>GM:Y</t>
  </si>
  <si>
    <t>OPM:Y</t>
  </si>
  <si>
    <t>ROA:Y</t>
  </si>
  <si>
    <t>ROE:Y</t>
  </si>
  <si>
    <t>P/B:Y</t>
  </si>
  <si>
    <t>P/E:Y</t>
  </si>
  <si>
    <t>Dvd Ind Yld - Gross</t>
  </si>
  <si>
    <t>Rev - 1 Yr Gr:Y</t>
  </si>
  <si>
    <t>NI / Profit - 1 Yr Gr:Y</t>
  </si>
  <si>
    <t>None (6 securities)</t>
  </si>
  <si>
    <t>Median</t>
  </si>
  <si>
    <t>JNJ US Equity</t>
  </si>
  <si>
    <t>JOHNSON &amp; JOHNSON</t>
  </si>
  <si>
    <t>JNJ US</t>
  </si>
  <si>
    <t>LLY US Equity</t>
  </si>
  <si>
    <t>ELI LILLY &amp; CO</t>
  </si>
  <si>
    <t>LLY US</t>
  </si>
  <si>
    <t>PFE US Equity</t>
  </si>
  <si>
    <t>PFIZER INC</t>
  </si>
  <si>
    <t>PFE US</t>
  </si>
  <si>
    <t>ABBV US Equity</t>
  </si>
  <si>
    <t>ABBVIE INC</t>
  </si>
  <si>
    <t>ABBV US</t>
  </si>
  <si>
    <t>MRK US Equity</t>
  </si>
  <si>
    <t>MERCK &amp; CO. INC.</t>
  </si>
  <si>
    <t>MRK US</t>
  </si>
  <si>
    <t>BMY US Equity</t>
  </si>
  <si>
    <t>BRISTOL-MYERS SQUIBB CO</t>
  </si>
  <si>
    <t>BMY US</t>
  </si>
  <si>
    <t>EQY_FUND_CRNCY</t>
  </si>
  <si>
    <t>USD</t>
  </si>
  <si>
    <t>REL_INDEX</t>
  </si>
  <si>
    <t>FA_ADJUSTED</t>
  </si>
  <si>
    <t>ADJUSTED</t>
  </si>
  <si>
    <t>########</t>
  </si>
  <si>
    <t>Company:</t>
  </si>
  <si>
    <t>Ticker Symbol:</t>
  </si>
  <si>
    <t>Date of Analysis:</t>
  </si>
  <si>
    <t>Total Asset Turnover</t>
  </si>
  <si>
    <t>Debt</t>
  </si>
  <si>
    <t>Debt to Equity</t>
  </si>
  <si>
    <t>Times Interest Earned</t>
  </si>
  <si>
    <t>Gross Profit Margin</t>
  </si>
  <si>
    <t>Operating Profit Margin</t>
  </si>
  <si>
    <t>Return on Assets (ROA)</t>
  </si>
  <si>
    <t>Return on Equity (ROE)</t>
  </si>
  <si>
    <t>Price-Earnings (PE)</t>
  </si>
  <si>
    <t>Dividend Yield</t>
  </si>
  <si>
    <t>Revenue Growth (YoY)</t>
  </si>
  <si>
    <t>Net Income Growth (YoY)</t>
  </si>
  <si>
    <t>Averages</t>
  </si>
  <si>
    <t>Recommendation</t>
  </si>
  <si>
    <t>Ratio</t>
  </si>
  <si>
    <t>12 Months</t>
  </si>
  <si>
    <t>Most Recent Fiscal Year-End Values</t>
  </si>
  <si>
    <t>Company Average</t>
  </si>
  <si>
    <t>Industry Average</t>
  </si>
  <si>
    <t>Analysis</t>
  </si>
  <si>
    <t>liquidity ratios</t>
  </si>
  <si>
    <t>Asset Management Ratios</t>
  </si>
  <si>
    <t>Day's Sales in Inventory</t>
  </si>
  <si>
    <t>Debt Management Ratios</t>
  </si>
  <si>
    <t>Profitability Ratios</t>
  </si>
  <si>
    <t>Market Value Ratio</t>
  </si>
  <si>
    <t>Market To Book</t>
  </si>
  <si>
    <t>Growth Measures</t>
  </si>
  <si>
    <t>Johnson And Johnson</t>
  </si>
  <si>
    <t>JNJ</t>
  </si>
  <si>
    <t>Based on your analysis, Current Condition is Good (G),  Bad (B), or Neautral (N)</t>
  </si>
  <si>
    <t>G</t>
  </si>
  <si>
    <t>N</t>
  </si>
  <si>
    <t>B</t>
  </si>
  <si>
    <t>To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</si>
</sst>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333333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8C2AD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horizontal="right" wrapText="1"/>
    </xf>
    <xf numFmtId="0" fontId="5" fillId="5" borderId="4" xfId="0" applyFont="1" applyFill="1" applyBorder="1" applyAlignment="1">
      <alignment wrapText="1"/>
    </xf>
    <xf numFmtId="14" fontId="5" fillId="5" borderId="5" xfId="0" applyNumberFormat="1" applyFont="1" applyFill="1" applyBorder="1" applyAlignment="1">
      <alignment horizontal="right" wrapText="1"/>
    </xf>
    <xf numFmtId="0" fontId="6" fillId="6" borderId="2" xfId="0" applyFont="1" applyFill="1" applyBorder="1" applyAlignment="1">
      <alignment wrapText="1"/>
    </xf>
    <xf numFmtId="0" fontId="3" fillId="6" borderId="3" xfId="0" applyFont="1" applyFill="1" applyBorder="1" applyAlignment="1">
      <alignment horizontal="right" wrapText="1"/>
    </xf>
    <xf numFmtId="0" fontId="3" fillId="7" borderId="3" xfId="0" applyFont="1" applyFill="1" applyBorder="1" applyAlignment="1">
      <alignment horizontal="right" wrapText="1"/>
    </xf>
    <xf numFmtId="0" fontId="3" fillId="6" borderId="3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3" fillId="6" borderId="5" xfId="0" applyFont="1" applyFill="1" applyBorder="1" applyAlignment="1">
      <alignment horizontal="right" wrapText="1"/>
    </xf>
    <xf numFmtId="4" fontId="3" fillId="6" borderId="5" xfId="0" applyNumberFormat="1" applyFont="1" applyFill="1" applyBorder="1" applyAlignment="1">
      <alignment horizontal="right" wrapText="1"/>
    </xf>
    <xf numFmtId="0" fontId="3" fillId="7" borderId="5" xfId="0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7" fillId="8" borderId="6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8" fillId="9" borderId="6" xfId="0" applyFont="1" applyFill="1" applyBorder="1" applyAlignment="1">
      <alignment horizontal="center" wrapText="1"/>
    </xf>
    <xf numFmtId="0" fontId="8" fillId="9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3" borderId="13" xfId="2" applyBorder="1" applyAlignment="1">
      <alignment vertical="center"/>
    </xf>
    <xf numFmtId="0" fontId="1" fillId="3" borderId="13" xfId="2" applyBorder="1" applyAlignment="1">
      <alignment horizontal="center" vertical="center"/>
    </xf>
    <xf numFmtId="0" fontId="1" fillId="4" borderId="13" xfId="3" applyBorder="1" applyAlignment="1">
      <alignment vertical="center"/>
    </xf>
    <xf numFmtId="0" fontId="2" fillId="2" borderId="14" xfId="1" applyBorder="1" applyAlignment="1">
      <alignment vertical="center"/>
    </xf>
    <xf numFmtId="0" fontId="1" fillId="3" borderId="14" xfId="2" applyBorder="1" applyAlignment="1">
      <alignment vertical="center"/>
    </xf>
    <xf numFmtId="0" fontId="1" fillId="3" borderId="14" xfId="2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15" xfId="2" applyBorder="1" applyAlignment="1">
      <alignment vertical="center"/>
    </xf>
    <xf numFmtId="0" fontId="1" fillId="3" borderId="15" xfId="2" applyBorder="1" applyAlignment="1">
      <alignment horizontal="center" vertical="center"/>
    </xf>
    <xf numFmtId="0" fontId="1" fillId="3" borderId="13" xfId="2" applyBorder="1"/>
    <xf numFmtId="0" fontId="1" fillId="4" borderId="13" xfId="3" applyBorder="1"/>
    <xf numFmtId="0" fontId="2" fillId="2" borderId="13" xfId="1" applyBorder="1"/>
    <xf numFmtId="0" fontId="2" fillId="2" borderId="16" xfId="1" applyBorder="1" applyAlignment="1">
      <alignment horizontal="center" vertical="center" wrapText="1"/>
    </xf>
    <xf numFmtId="14" fontId="2" fillId="2" borderId="16" xfId="1" applyNumberFormat="1" applyBorder="1" applyAlignment="1">
      <alignment horizontal="center" vertical="center" wrapText="1"/>
    </xf>
    <xf numFmtId="0" fontId="1" fillId="4" borderId="13" xfId="3" applyBorder="1" applyAlignment="1">
      <alignment horizontal="right" wrapText="1"/>
    </xf>
    <xf numFmtId="0" fontId="1" fillId="3" borderId="13" xfId="2" applyBorder="1" applyAlignment="1">
      <alignment horizontal="right" wrapText="1"/>
    </xf>
    <xf numFmtId="4" fontId="1" fillId="3" borderId="13" xfId="2" applyNumberFormat="1" applyBorder="1" applyAlignment="1">
      <alignment horizontal="right" wrapText="1"/>
    </xf>
    <xf numFmtId="0" fontId="0" fillId="0" borderId="13" xfId="0" applyBorder="1"/>
    <xf numFmtId="0" fontId="0" fillId="3" borderId="13" xfId="2" applyFont="1" applyBorder="1" applyAlignment="1">
      <alignment vertical="center" wrapText="1"/>
    </xf>
    <xf numFmtId="0" fontId="0" fillId="4" borderId="13" xfId="3" applyFont="1" applyBorder="1" applyAlignment="1">
      <alignment horizontal="center" vertical="center"/>
    </xf>
    <xf numFmtId="0" fontId="0" fillId="3" borderId="13" xfId="2" applyFont="1" applyBorder="1" applyAlignment="1">
      <alignment horizontal="center" vertical="center"/>
    </xf>
    <xf numFmtId="0" fontId="4" fillId="5" borderId="7" xfId="0" applyFont="1" applyFill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7" fillId="8" borderId="10" xfId="0" applyFont="1" applyFill="1" applyBorder="1" applyAlignment="1">
      <alignment wrapText="1"/>
    </xf>
    <xf numFmtId="0" fontId="7" fillId="8" borderId="11" xfId="0" applyFont="1" applyFill="1" applyBorder="1" applyAlignment="1">
      <alignment wrapText="1"/>
    </xf>
    <xf numFmtId="0" fontId="7" fillId="8" borderId="12" xfId="0" applyFont="1" applyFill="1" applyBorder="1" applyAlignment="1">
      <alignment wrapText="1"/>
    </xf>
    <xf numFmtId="0" fontId="0" fillId="4" borderId="13" xfId="3" applyFont="1" applyBorder="1" applyAlignment="1">
      <alignment horizontal="center" vertical="center" wrapText="1"/>
    </xf>
    <xf numFmtId="0" fontId="1" fillId="4" borderId="13" xfId="3" applyBorder="1" applyAlignment="1">
      <alignment horizontal="center" vertical="center" wrapText="1"/>
    </xf>
    <xf numFmtId="0" fontId="1" fillId="3" borderId="13" xfId="2" applyBorder="1" applyAlignment="1">
      <alignment horizontal="center" vertical="center" wrapText="1"/>
    </xf>
    <xf numFmtId="0" fontId="2" fillId="2" borderId="13" xfId="1" applyBorder="1" applyAlignment="1">
      <alignment horizontal="center" vertical="center" wrapText="1"/>
    </xf>
    <xf numFmtId="0" fontId="1" fillId="3" borderId="13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0" fillId="4" borderId="15" xfId="3" applyFont="1" applyBorder="1" applyAlignment="1">
      <alignment horizontal="center" vertical="center" wrapText="1"/>
    </xf>
    <xf numFmtId="0" fontId="0" fillId="3" borderId="13" xfId="2" applyFont="1" applyBorder="1" applyAlignment="1">
      <alignment horizontal="center" vertical="center" wrapText="1"/>
    </xf>
  </cellXfs>
  <cellStyles count="4">
    <cellStyle name="40% - Accent1" xfId="2" builtinId="31"/>
    <cellStyle name="40% - Accent2" xfId="3" builtinId="35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61E7-264E-4694-BC66-CCE75AC907E9}">
  <dimension ref="A1:K26"/>
  <sheetViews>
    <sheetView workbookViewId="0">
      <selection activeCell="G6" sqref="G6:G25"/>
    </sheetView>
  </sheetViews>
  <sheetFormatPr defaultRowHeight="14.4" x14ac:dyDescent="0.3"/>
  <cols>
    <col min="1" max="1" width="13.44140625" customWidth="1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2" customHeight="1" thickBot="1" x14ac:dyDescent="0.45">
      <c r="A2" s="44" t="s">
        <v>0</v>
      </c>
      <c r="B2" s="45"/>
      <c r="C2" s="45"/>
      <c r="D2" s="45"/>
      <c r="E2" s="46"/>
      <c r="F2" s="1"/>
      <c r="G2" s="1"/>
      <c r="H2" s="1"/>
      <c r="I2" s="1"/>
      <c r="J2" s="1"/>
      <c r="K2" s="1"/>
    </row>
    <row r="3" spans="1:11" ht="7.8" customHeight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8.2" customHeight="1" thickBot="1" x14ac:dyDescent="0.3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1:11" ht="28.8" customHeight="1" thickBot="1" x14ac:dyDescent="0.35">
      <c r="A5" s="5" t="s">
        <v>12</v>
      </c>
      <c r="B5" s="6">
        <v>42372</v>
      </c>
      <c r="C5" s="6">
        <v>42736</v>
      </c>
      <c r="D5" s="6">
        <v>43100</v>
      </c>
      <c r="E5" s="6">
        <v>43464</v>
      </c>
      <c r="F5" s="6">
        <v>43828</v>
      </c>
      <c r="G5" s="6">
        <v>44199</v>
      </c>
      <c r="H5" s="6">
        <v>44563</v>
      </c>
      <c r="I5" s="6">
        <v>44654</v>
      </c>
      <c r="J5" s="6">
        <v>44926</v>
      </c>
      <c r="K5" s="6">
        <v>45291</v>
      </c>
    </row>
    <row r="6" spans="1:11" ht="16.2" customHeight="1" thickBot="1" x14ac:dyDescent="0.35">
      <c r="A6" s="7" t="s">
        <v>13</v>
      </c>
      <c r="B6" s="8">
        <v>2.17</v>
      </c>
      <c r="C6" s="8">
        <v>2.4700000000000002</v>
      </c>
      <c r="D6" s="8">
        <v>1.41</v>
      </c>
      <c r="E6" s="8">
        <v>1.47</v>
      </c>
      <c r="F6" s="8">
        <v>1.26</v>
      </c>
      <c r="G6" s="8">
        <v>1.21</v>
      </c>
      <c r="H6" s="8">
        <v>1.35</v>
      </c>
      <c r="I6" s="9">
        <v>1.39</v>
      </c>
      <c r="J6" s="10"/>
      <c r="K6" s="10"/>
    </row>
    <row r="7" spans="1:11" ht="13.8" customHeight="1" thickBot="1" x14ac:dyDescent="0.35">
      <c r="A7" s="7" t="s">
        <v>14</v>
      </c>
      <c r="B7" s="8">
        <v>1.77</v>
      </c>
      <c r="C7" s="8">
        <v>2.04</v>
      </c>
      <c r="D7" s="8">
        <v>1.04</v>
      </c>
      <c r="E7" s="8">
        <v>1.08</v>
      </c>
      <c r="F7" s="8">
        <v>0.94</v>
      </c>
      <c r="G7" s="8">
        <v>0.91</v>
      </c>
      <c r="H7" s="8">
        <v>1.04</v>
      </c>
      <c r="I7" s="9">
        <v>1.06</v>
      </c>
      <c r="J7" s="10"/>
      <c r="K7" s="10"/>
    </row>
    <row r="8" spans="1:11" ht="15" customHeight="1" thickBot="1" x14ac:dyDescent="0.35">
      <c r="A8" s="7" t="s">
        <v>15</v>
      </c>
      <c r="B8" s="8">
        <v>1.38</v>
      </c>
      <c r="C8" s="8">
        <v>1.59</v>
      </c>
      <c r="D8" s="8">
        <v>0.6</v>
      </c>
      <c r="E8" s="8">
        <v>0.63</v>
      </c>
      <c r="F8" s="8">
        <v>0.54</v>
      </c>
      <c r="G8" s="8">
        <v>0.59</v>
      </c>
      <c r="H8" s="8">
        <v>0.7</v>
      </c>
      <c r="I8" s="9">
        <v>0.7</v>
      </c>
      <c r="J8" s="10"/>
      <c r="K8" s="10"/>
    </row>
    <row r="9" spans="1:11" ht="27" customHeight="1" thickBot="1" x14ac:dyDescent="0.35">
      <c r="A9" s="7" t="s">
        <v>16</v>
      </c>
      <c r="B9" s="8">
        <v>2.65</v>
      </c>
      <c r="C9" s="8">
        <v>2.68</v>
      </c>
      <c r="D9" s="8">
        <v>3.01</v>
      </c>
      <c r="E9" s="8">
        <v>3.12</v>
      </c>
      <c r="F9" s="8">
        <v>3.13</v>
      </c>
      <c r="G9" s="8">
        <v>3.1</v>
      </c>
      <c r="H9" s="8">
        <v>3.03</v>
      </c>
      <c r="I9" s="9">
        <v>2.9</v>
      </c>
      <c r="J9" s="10"/>
      <c r="K9" s="10"/>
    </row>
    <row r="10" spans="1:11" ht="39" customHeight="1" thickBot="1" x14ac:dyDescent="0.35">
      <c r="A10" s="7" t="s">
        <v>17</v>
      </c>
      <c r="B10" s="8">
        <v>138.72999999999999</v>
      </c>
      <c r="C10" s="8">
        <v>136.69999999999999</v>
      </c>
      <c r="D10" s="8">
        <v>125.42</v>
      </c>
      <c r="E10" s="8">
        <v>115.54</v>
      </c>
      <c r="F10" s="8">
        <v>119.15</v>
      </c>
      <c r="G10" s="8">
        <v>121.95</v>
      </c>
      <c r="H10" s="8">
        <v>126.64</v>
      </c>
      <c r="I10" s="9">
        <v>131.63</v>
      </c>
      <c r="J10" s="10"/>
      <c r="K10" s="10"/>
    </row>
    <row r="11" spans="1:11" ht="31.8" customHeight="1" thickBot="1" x14ac:dyDescent="0.35">
      <c r="A11" s="7" t="s">
        <v>18</v>
      </c>
      <c r="B11" s="8">
        <v>6.45</v>
      </c>
      <c r="C11" s="8">
        <v>6.41</v>
      </c>
      <c r="D11" s="8">
        <v>6.07</v>
      </c>
      <c r="E11" s="8">
        <v>5.91</v>
      </c>
      <c r="F11" s="8">
        <v>5.74</v>
      </c>
      <c r="G11" s="8">
        <v>5.89</v>
      </c>
      <c r="H11" s="8">
        <v>6.5</v>
      </c>
      <c r="I11" s="9">
        <v>6.22</v>
      </c>
      <c r="J11" s="10"/>
      <c r="K11" s="10"/>
    </row>
    <row r="12" spans="1:11" ht="40.799999999999997" thickBot="1" x14ac:dyDescent="0.35">
      <c r="A12" s="7" t="s">
        <v>19</v>
      </c>
      <c r="B12" s="8">
        <v>2.99</v>
      </c>
      <c r="C12" s="8">
        <v>3.21</v>
      </c>
      <c r="D12" s="8">
        <v>3.66</v>
      </c>
      <c r="E12" s="8">
        <v>3.63</v>
      </c>
      <c r="F12" s="8">
        <v>3.48</v>
      </c>
      <c r="G12" s="8">
        <v>3.19</v>
      </c>
      <c r="H12" s="8">
        <v>3.01</v>
      </c>
      <c r="I12" s="9">
        <v>3.53</v>
      </c>
      <c r="J12" s="10"/>
      <c r="K12" s="10"/>
    </row>
    <row r="13" spans="1:11" ht="16.8" customHeight="1" thickBot="1" x14ac:dyDescent="0.35">
      <c r="A13" s="7" t="s">
        <v>20</v>
      </c>
      <c r="B13" s="8">
        <v>0.53</v>
      </c>
      <c r="C13" s="8">
        <v>0.52</v>
      </c>
      <c r="D13" s="8">
        <v>0.51</v>
      </c>
      <c r="E13" s="8">
        <v>0.53</v>
      </c>
      <c r="F13" s="8">
        <v>0.53</v>
      </c>
      <c r="G13" s="8">
        <v>0.5</v>
      </c>
      <c r="H13" s="8">
        <v>0.53</v>
      </c>
      <c r="I13" s="9">
        <v>0.54</v>
      </c>
      <c r="J13" s="10"/>
      <c r="K13" s="10"/>
    </row>
    <row r="14" spans="1:11" ht="33.6" customHeight="1" thickBot="1" x14ac:dyDescent="0.35">
      <c r="A14" s="7" t="s">
        <v>21</v>
      </c>
      <c r="B14" s="8">
        <v>14.89</v>
      </c>
      <c r="C14" s="8">
        <v>19.21</v>
      </c>
      <c r="D14" s="8">
        <v>21.98</v>
      </c>
      <c r="E14" s="8">
        <v>19.93</v>
      </c>
      <c r="F14" s="8">
        <v>18.18</v>
      </c>
      <c r="G14" s="8">
        <v>20.16</v>
      </c>
      <c r="H14" s="8">
        <v>19.09</v>
      </c>
      <c r="I14" s="9">
        <v>18.59</v>
      </c>
      <c r="J14" s="10"/>
      <c r="K14" s="10"/>
    </row>
    <row r="15" spans="1:11" ht="28.2" customHeight="1" thickBot="1" x14ac:dyDescent="0.35">
      <c r="A15" s="7" t="s">
        <v>22</v>
      </c>
      <c r="B15" s="8">
        <v>27.91</v>
      </c>
      <c r="C15" s="8">
        <v>38.520000000000003</v>
      </c>
      <c r="D15" s="8">
        <v>57.48</v>
      </c>
      <c r="E15" s="8">
        <v>51.01</v>
      </c>
      <c r="F15" s="8">
        <v>48.23</v>
      </c>
      <c r="G15" s="8">
        <v>55.73</v>
      </c>
      <c r="H15" s="8">
        <v>46.95</v>
      </c>
      <c r="I15" s="9">
        <v>44.37</v>
      </c>
      <c r="J15" s="10"/>
      <c r="K15" s="10"/>
    </row>
    <row r="16" spans="1:11" ht="26.4" customHeight="1" thickBot="1" x14ac:dyDescent="0.35">
      <c r="A16" s="7" t="s">
        <v>23</v>
      </c>
      <c r="B16" s="8">
        <v>32.729999999999997</v>
      </c>
      <c r="C16" s="8">
        <v>29.11</v>
      </c>
      <c r="D16" s="8">
        <v>19.8</v>
      </c>
      <c r="E16" s="8">
        <v>19.95</v>
      </c>
      <c r="F16" s="8">
        <v>63.14</v>
      </c>
      <c r="G16" s="8">
        <v>98.17</v>
      </c>
      <c r="H16" s="8">
        <v>129.22</v>
      </c>
      <c r="I16" s="9">
        <v>581.79999999999995</v>
      </c>
      <c r="J16" s="10"/>
      <c r="K16" s="10"/>
    </row>
    <row r="17" spans="1:11" ht="16.2" customHeight="1" thickBot="1" x14ac:dyDescent="0.35">
      <c r="A17" s="7" t="s">
        <v>24</v>
      </c>
      <c r="B17" s="8">
        <v>69.27</v>
      </c>
      <c r="C17" s="8">
        <v>69.84</v>
      </c>
      <c r="D17" s="8">
        <v>66.72</v>
      </c>
      <c r="E17" s="8">
        <v>66.790000000000006</v>
      </c>
      <c r="F17" s="8">
        <v>66.42</v>
      </c>
      <c r="G17" s="8">
        <v>65.58</v>
      </c>
      <c r="H17" s="8">
        <v>68.16</v>
      </c>
      <c r="I17" s="9">
        <v>67.97</v>
      </c>
      <c r="J17" s="10"/>
      <c r="K17" s="10"/>
    </row>
    <row r="18" spans="1:11" ht="27.6" thickBot="1" x14ac:dyDescent="0.35">
      <c r="A18" s="7" t="s">
        <v>25</v>
      </c>
      <c r="B18" s="8">
        <v>25.78</v>
      </c>
      <c r="C18" s="8">
        <v>29.4</v>
      </c>
      <c r="D18" s="8">
        <v>24.18</v>
      </c>
      <c r="E18" s="8">
        <v>24.58</v>
      </c>
      <c r="F18" s="8">
        <v>24.47</v>
      </c>
      <c r="G18" s="8">
        <v>23.89</v>
      </c>
      <c r="H18" s="8">
        <v>25.22</v>
      </c>
      <c r="I18" s="9">
        <v>24.05</v>
      </c>
      <c r="J18" s="8">
        <v>32.07</v>
      </c>
      <c r="K18" s="8">
        <v>33.08</v>
      </c>
    </row>
    <row r="19" spans="1:11" ht="27.6" thickBot="1" x14ac:dyDescent="0.35">
      <c r="A19" s="7" t="s">
        <v>26</v>
      </c>
      <c r="B19" s="8">
        <v>11.68</v>
      </c>
      <c r="C19" s="8">
        <v>12.05</v>
      </c>
      <c r="D19" s="8">
        <v>0.87</v>
      </c>
      <c r="E19" s="8">
        <v>9.86</v>
      </c>
      <c r="F19" s="8">
        <v>9.73</v>
      </c>
      <c r="G19" s="8">
        <v>8.85</v>
      </c>
      <c r="H19" s="8">
        <v>11.7</v>
      </c>
      <c r="I19" s="9">
        <v>11.3</v>
      </c>
      <c r="J19" s="8">
        <v>14.69</v>
      </c>
      <c r="K19" s="8">
        <v>14.27</v>
      </c>
    </row>
    <row r="20" spans="1:11" ht="40.799999999999997" thickBot="1" x14ac:dyDescent="0.35">
      <c r="A20" s="7" t="s">
        <v>27</v>
      </c>
      <c r="B20" s="8">
        <v>21.87</v>
      </c>
      <c r="C20" s="8">
        <v>23.37</v>
      </c>
      <c r="D20" s="8">
        <v>1.99</v>
      </c>
      <c r="E20" s="8">
        <v>25.51</v>
      </c>
      <c r="F20" s="8">
        <v>25.36</v>
      </c>
      <c r="G20" s="8">
        <v>23.97</v>
      </c>
      <c r="H20" s="8">
        <v>30.41</v>
      </c>
      <c r="I20" s="9">
        <v>28.22</v>
      </c>
      <c r="J20" s="8">
        <v>33.909999999999997</v>
      </c>
      <c r="K20" s="8">
        <v>31.16</v>
      </c>
    </row>
    <row r="21" spans="1:11" ht="27" customHeight="1" thickBot="1" x14ac:dyDescent="0.35">
      <c r="A21" s="7" t="s">
        <v>28</v>
      </c>
      <c r="B21" s="8">
        <v>3.98</v>
      </c>
      <c r="C21" s="8">
        <v>4.43</v>
      </c>
      <c r="D21" s="8">
        <v>6.23</v>
      </c>
      <c r="E21" s="8">
        <v>5.67</v>
      </c>
      <c r="F21" s="8">
        <v>6.45</v>
      </c>
      <c r="G21" s="8">
        <v>6.55</v>
      </c>
      <c r="H21" s="8">
        <v>6.08</v>
      </c>
      <c r="I21" s="9">
        <v>6.23</v>
      </c>
      <c r="J21" s="8">
        <v>5.73</v>
      </c>
      <c r="K21" s="8">
        <v>5.17</v>
      </c>
    </row>
    <row r="22" spans="1:11" ht="28.2" customHeight="1" thickBot="1" x14ac:dyDescent="0.35">
      <c r="A22" s="7" t="s">
        <v>29</v>
      </c>
      <c r="B22" s="8">
        <v>19.28</v>
      </c>
      <c r="C22" s="8">
        <v>17.97</v>
      </c>
      <c r="D22" s="8">
        <v>21.86</v>
      </c>
      <c r="E22" s="8">
        <v>18.989999999999998</v>
      </c>
      <c r="F22" s="8">
        <v>19.920000000000002</v>
      </c>
      <c r="G22" s="8">
        <v>23.28</v>
      </c>
      <c r="H22" s="8">
        <v>20.54</v>
      </c>
      <c r="I22" s="9">
        <v>21.23</v>
      </c>
      <c r="J22" s="8">
        <v>17.21</v>
      </c>
      <c r="K22" s="8">
        <v>16.41</v>
      </c>
    </row>
    <row r="23" spans="1:11" ht="40.799999999999997" customHeight="1" thickBot="1" x14ac:dyDescent="0.35">
      <c r="A23" s="7" t="s">
        <v>30</v>
      </c>
      <c r="B23" s="8">
        <v>2.92</v>
      </c>
      <c r="C23" s="8">
        <v>2.78</v>
      </c>
      <c r="D23" s="8">
        <v>2.4</v>
      </c>
      <c r="E23" s="8">
        <v>2.83</v>
      </c>
      <c r="F23" s="8">
        <v>2.61</v>
      </c>
      <c r="G23" s="8">
        <v>2.57</v>
      </c>
      <c r="H23" s="8">
        <v>2.48</v>
      </c>
      <c r="I23" s="9">
        <v>2.5499999999999998</v>
      </c>
      <c r="J23" s="10"/>
      <c r="K23" s="10"/>
    </row>
    <row r="24" spans="1:11" ht="39" customHeight="1" thickBot="1" x14ac:dyDescent="0.35">
      <c r="A24" s="7" t="s">
        <v>31</v>
      </c>
      <c r="B24" s="8">
        <v>-5.73</v>
      </c>
      <c r="C24" s="8">
        <v>2.59</v>
      </c>
      <c r="D24" s="8">
        <v>6.34</v>
      </c>
      <c r="E24" s="8">
        <v>6.71</v>
      </c>
      <c r="F24" s="8">
        <v>0.59</v>
      </c>
      <c r="G24" s="8">
        <v>0.64</v>
      </c>
      <c r="H24" s="8">
        <v>13.55</v>
      </c>
      <c r="I24" s="9">
        <v>4.95</v>
      </c>
      <c r="J24" s="8">
        <v>2.94</v>
      </c>
      <c r="K24" s="8">
        <v>4.03</v>
      </c>
    </row>
    <row r="25" spans="1:11" ht="33" customHeight="1" thickBot="1" x14ac:dyDescent="0.35">
      <c r="A25" s="11" t="s">
        <v>32</v>
      </c>
      <c r="B25" s="12">
        <v>-5.6</v>
      </c>
      <c r="C25" s="12">
        <v>7.34</v>
      </c>
      <c r="D25" s="12">
        <v>-92.14</v>
      </c>
      <c r="E25" s="13">
        <v>1076.69</v>
      </c>
      <c r="F25" s="12">
        <v>-1.1599999999999999</v>
      </c>
      <c r="G25" s="12">
        <v>-2.68</v>
      </c>
      <c r="H25" s="12">
        <v>41.89</v>
      </c>
      <c r="I25" s="14">
        <v>-16.91</v>
      </c>
      <c r="J25" s="15"/>
      <c r="K25" s="15"/>
    </row>
    <row r="26" spans="1:11" ht="31.2" customHeight="1" thickBot="1" x14ac:dyDescent="0.35">
      <c r="A26" s="16" t="s">
        <v>33</v>
      </c>
      <c r="B26" s="47" t="s">
        <v>34</v>
      </c>
      <c r="C26" s="48"/>
      <c r="D26" s="48"/>
      <c r="E26" s="48"/>
      <c r="F26" s="49"/>
      <c r="G26" s="17"/>
      <c r="H26" s="17"/>
      <c r="I26" s="17"/>
      <c r="J26" s="17"/>
      <c r="K26" s="17"/>
    </row>
  </sheetData>
  <mergeCells count="2">
    <mergeCell ref="A2:E2"/>
    <mergeCell ref="B26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005-9F2C-45A9-AC19-78728EDF8D6D}">
  <dimension ref="A1:L24"/>
  <sheetViews>
    <sheetView workbookViewId="0">
      <selection activeCell="L5" sqref="L5"/>
    </sheetView>
  </sheetViews>
  <sheetFormatPr defaultRowHeight="14.4" x14ac:dyDescent="0.3"/>
  <cols>
    <col min="1" max="1" width="18.109375" customWidth="1"/>
    <col min="2" max="2" width="12.109375" customWidth="1"/>
    <col min="3" max="3" width="20.109375" customWidth="1"/>
    <col min="6" max="6" width="17.44140625" customWidth="1"/>
    <col min="7" max="7" width="11.44140625" customWidth="1"/>
    <col min="10" max="10" width="11.33203125" customWidth="1"/>
    <col min="11" max="11" width="14" customWidth="1"/>
  </cols>
  <sheetData>
    <row r="1" spans="1:12" ht="17.399999999999999" customHeight="1" thickBot="1" x14ac:dyDescent="0.35">
      <c r="A1" s="21" t="s">
        <v>78</v>
      </c>
      <c r="B1" s="21" t="s">
        <v>79</v>
      </c>
      <c r="C1" s="18" t="s">
        <v>35</v>
      </c>
      <c r="D1" s="21" t="s">
        <v>58</v>
      </c>
      <c r="E1" s="21" t="s">
        <v>59</v>
      </c>
      <c r="F1" s="21" t="s">
        <v>60</v>
      </c>
      <c r="G1" s="21" t="s">
        <v>63</v>
      </c>
      <c r="H1" s="21" t="s">
        <v>66</v>
      </c>
      <c r="I1" s="21" t="s">
        <v>69</v>
      </c>
      <c r="J1" s="21" t="s">
        <v>72</v>
      </c>
      <c r="K1" s="21" t="s">
        <v>75</v>
      </c>
    </row>
    <row r="2" spans="1:12" ht="34.799999999999997" customHeight="1" thickBot="1" x14ac:dyDescent="0.35">
      <c r="A2" s="21" t="s">
        <v>80</v>
      </c>
      <c r="B2" s="21"/>
      <c r="C2" s="18" t="s">
        <v>36</v>
      </c>
      <c r="D2" s="21"/>
      <c r="E2" s="21" t="s">
        <v>59</v>
      </c>
      <c r="F2" s="21" t="s">
        <v>61</v>
      </c>
      <c r="G2" s="21" t="s">
        <v>64</v>
      </c>
      <c r="H2" s="21" t="s">
        <v>67</v>
      </c>
      <c r="I2" s="21" t="s">
        <v>70</v>
      </c>
      <c r="J2" s="21" t="s">
        <v>73</v>
      </c>
      <c r="K2" s="20" t="s">
        <v>76</v>
      </c>
    </row>
    <row r="3" spans="1:12" ht="20.399999999999999" customHeight="1" thickBot="1" x14ac:dyDescent="0.35">
      <c r="A3" s="21" t="s">
        <v>81</v>
      </c>
      <c r="B3" s="21" t="s">
        <v>82</v>
      </c>
      <c r="C3" s="18" t="s">
        <v>35</v>
      </c>
      <c r="D3" s="21"/>
      <c r="E3" s="21"/>
      <c r="F3" s="21" t="s">
        <v>62</v>
      </c>
      <c r="G3" s="21" t="s">
        <v>65</v>
      </c>
      <c r="H3" s="21" t="s">
        <v>68</v>
      </c>
      <c r="I3" s="21" t="s">
        <v>71</v>
      </c>
      <c r="J3" s="21" t="s">
        <v>74</v>
      </c>
      <c r="K3" s="21" t="s">
        <v>77</v>
      </c>
    </row>
    <row r="4" spans="1:12" ht="16.2" customHeight="1" thickBot="1" x14ac:dyDescent="0.35">
      <c r="A4" s="21"/>
      <c r="B4" s="21"/>
      <c r="C4" s="18" t="s">
        <v>37</v>
      </c>
      <c r="D4" s="21"/>
      <c r="E4" s="22" t="s">
        <v>83</v>
      </c>
      <c r="F4" s="22">
        <v>466303.87</v>
      </c>
      <c r="G4" s="22">
        <v>273807.48</v>
      </c>
      <c r="H4" s="22">
        <v>273566.90000000002</v>
      </c>
      <c r="I4" s="22">
        <v>269531.82</v>
      </c>
      <c r="J4" s="22">
        <v>221371.59</v>
      </c>
      <c r="K4" s="22">
        <v>163991.18</v>
      </c>
      <c r="L4" t="s">
        <v>105</v>
      </c>
    </row>
    <row r="5" spans="1:12" ht="16.2" customHeight="1" thickBot="1" x14ac:dyDescent="0.35">
      <c r="A5" s="21"/>
      <c r="B5" s="21"/>
      <c r="C5" s="18" t="s">
        <v>38</v>
      </c>
      <c r="D5" s="21"/>
      <c r="E5" s="22">
        <v>1.31</v>
      </c>
      <c r="F5" s="22">
        <v>1.35</v>
      </c>
      <c r="G5" s="22">
        <v>1.23</v>
      </c>
      <c r="H5" s="22">
        <v>1.4</v>
      </c>
      <c r="I5" s="22">
        <v>0.79</v>
      </c>
      <c r="J5" s="22">
        <v>1.27</v>
      </c>
      <c r="K5" s="22">
        <v>1.52</v>
      </c>
      <c r="L5">
        <f>AVERAGE(E5:K5)</f>
        <v>1.2671428571428571</v>
      </c>
    </row>
    <row r="6" spans="1:12" ht="16.8" customHeight="1" thickBot="1" x14ac:dyDescent="0.35">
      <c r="A6" s="21"/>
      <c r="B6" s="21"/>
      <c r="C6" s="18" t="s">
        <v>39</v>
      </c>
      <c r="D6" s="21"/>
      <c r="E6" s="22">
        <v>0.86</v>
      </c>
      <c r="F6" s="22">
        <v>1.04</v>
      </c>
      <c r="G6" s="22">
        <v>0.7</v>
      </c>
      <c r="H6" s="22">
        <v>1</v>
      </c>
      <c r="I6" s="22">
        <v>0.56000000000000005</v>
      </c>
      <c r="J6" s="22">
        <v>0.73</v>
      </c>
      <c r="K6" s="22">
        <v>1.1399999999999999</v>
      </c>
      <c r="L6">
        <f>AVERAGE(E6:K6)</f>
        <v>0.86142857142857143</v>
      </c>
    </row>
    <row r="7" spans="1:12" ht="16.8" customHeight="1" thickBot="1" x14ac:dyDescent="0.35">
      <c r="A7" s="21"/>
      <c r="B7" s="21"/>
      <c r="C7" s="18" t="s">
        <v>40</v>
      </c>
      <c r="D7" s="21"/>
      <c r="E7" s="22">
        <v>0.52</v>
      </c>
      <c r="F7" s="22">
        <v>0.7</v>
      </c>
      <c r="G7" s="22">
        <v>0.26</v>
      </c>
      <c r="H7" s="22">
        <v>0.73</v>
      </c>
      <c r="I7" s="22">
        <v>0.28000000000000003</v>
      </c>
      <c r="J7" s="22">
        <v>0.34</v>
      </c>
      <c r="K7" s="22">
        <v>0.78</v>
      </c>
      <c r="L7">
        <f t="shared" ref="L7:L24" si="0">AVERAGE(E7:K7)</f>
        <v>0.51571428571428579</v>
      </c>
    </row>
    <row r="8" spans="1:12" ht="13.2" customHeight="1" thickBot="1" x14ac:dyDescent="0.35">
      <c r="A8" s="21"/>
      <c r="B8" s="21"/>
      <c r="C8" s="18" t="s">
        <v>41</v>
      </c>
      <c r="D8" s="21"/>
      <c r="E8" s="22">
        <v>3.31</v>
      </c>
      <c r="F8" s="22">
        <v>3.03</v>
      </c>
      <c r="G8" s="22">
        <v>1.86</v>
      </c>
      <c r="H8" s="22">
        <v>3.6</v>
      </c>
      <c r="I8" s="22">
        <v>5.42</v>
      </c>
      <c r="J8" s="22">
        <v>2.37</v>
      </c>
      <c r="K8" s="22">
        <v>4.7699999999999996</v>
      </c>
      <c r="L8">
        <f t="shared" si="0"/>
        <v>3.48</v>
      </c>
    </row>
    <row r="9" spans="1:12" ht="15" thickBot="1" x14ac:dyDescent="0.35">
      <c r="A9" s="21"/>
      <c r="B9" s="21"/>
      <c r="C9" s="19" t="s">
        <v>42</v>
      </c>
      <c r="D9" s="21"/>
      <c r="E9" s="22">
        <v>90.23</v>
      </c>
      <c r="F9" s="22">
        <v>132.29</v>
      </c>
      <c r="G9" s="22">
        <v>169.09</v>
      </c>
      <c r="H9" s="22">
        <v>83.03</v>
      </c>
      <c r="I9" s="22">
        <v>79.2</v>
      </c>
      <c r="J9" s="22">
        <v>97.42</v>
      </c>
      <c r="K9" s="22">
        <v>78.28</v>
      </c>
      <c r="L9">
        <f t="shared" si="0"/>
        <v>104.22</v>
      </c>
    </row>
    <row r="10" spans="1:12" ht="16.2" customHeight="1" thickBot="1" x14ac:dyDescent="0.35">
      <c r="A10" s="21"/>
      <c r="B10" s="21"/>
      <c r="C10" s="18" t="s">
        <v>43</v>
      </c>
      <c r="D10" s="21"/>
      <c r="E10" s="22">
        <v>6.09</v>
      </c>
      <c r="F10" s="22">
        <v>6.5</v>
      </c>
      <c r="G10" s="22">
        <v>4.53</v>
      </c>
      <c r="H10" s="22">
        <v>8.3800000000000008</v>
      </c>
      <c r="I10" s="22">
        <v>5.98</v>
      </c>
      <c r="J10" s="22">
        <v>6.08</v>
      </c>
      <c r="K10" s="22">
        <v>6.1</v>
      </c>
      <c r="L10">
        <f t="shared" si="0"/>
        <v>6.2371428571428575</v>
      </c>
    </row>
    <row r="11" spans="1:12" ht="17.399999999999999" customHeight="1" thickBot="1" x14ac:dyDescent="0.35">
      <c r="A11" s="21"/>
      <c r="B11" s="21"/>
      <c r="C11" s="18" t="s">
        <v>44</v>
      </c>
      <c r="D11" s="21"/>
      <c r="E11" s="22">
        <v>3.96</v>
      </c>
      <c r="F11" s="22">
        <v>3.01</v>
      </c>
      <c r="G11" s="22">
        <v>4.41</v>
      </c>
      <c r="H11" s="22">
        <v>6.44</v>
      </c>
      <c r="I11" s="22">
        <v>6.69</v>
      </c>
      <c r="J11" s="22">
        <v>3.14</v>
      </c>
      <c r="K11" s="22">
        <v>3.52</v>
      </c>
      <c r="L11">
        <f t="shared" si="0"/>
        <v>4.4528571428571428</v>
      </c>
    </row>
    <row r="12" spans="1:12" ht="15" thickBot="1" x14ac:dyDescent="0.35">
      <c r="A12" s="21"/>
      <c r="B12" s="21"/>
      <c r="C12" s="18" t="s">
        <v>45</v>
      </c>
      <c r="D12" s="21"/>
      <c r="E12" s="22">
        <v>0.49</v>
      </c>
      <c r="F12" s="22">
        <v>0.53</v>
      </c>
      <c r="G12" s="22">
        <v>0.59</v>
      </c>
      <c r="H12" s="22">
        <v>0.48</v>
      </c>
      <c r="I12" s="22">
        <v>0.38</v>
      </c>
      <c r="J12" s="22">
        <v>0.49</v>
      </c>
      <c r="K12" s="22">
        <v>0.41</v>
      </c>
      <c r="L12">
        <f t="shared" si="0"/>
        <v>0.48142857142857143</v>
      </c>
    </row>
    <row r="13" spans="1:12" ht="17.399999999999999" customHeight="1" thickBot="1" x14ac:dyDescent="0.35">
      <c r="A13" s="21"/>
      <c r="B13" s="21"/>
      <c r="C13" s="18" t="s">
        <v>46</v>
      </c>
      <c r="D13" s="21"/>
      <c r="E13" s="22">
        <v>33.68</v>
      </c>
      <c r="F13" s="22">
        <v>19.09</v>
      </c>
      <c r="G13" s="22">
        <v>34.6</v>
      </c>
      <c r="H13" s="22">
        <v>22.81</v>
      </c>
      <c r="I13" s="22">
        <v>52.94</v>
      </c>
      <c r="J13" s="22">
        <v>32.770000000000003</v>
      </c>
      <c r="K13" s="22">
        <v>41.71</v>
      </c>
      <c r="L13">
        <f t="shared" si="0"/>
        <v>33.942857142857143</v>
      </c>
    </row>
    <row r="14" spans="1:12" ht="14.4" customHeight="1" thickBot="1" x14ac:dyDescent="0.35">
      <c r="A14" s="21"/>
      <c r="B14" s="21"/>
      <c r="C14" s="18" t="s">
        <v>47</v>
      </c>
      <c r="D14" s="21"/>
      <c r="E14" s="22">
        <v>108.58</v>
      </c>
      <c r="F14" s="22">
        <v>46.95</v>
      </c>
      <c r="G14" s="22">
        <v>184.44</v>
      </c>
      <c r="H14" s="22">
        <v>53.44</v>
      </c>
      <c r="I14" s="22">
        <v>502.56</v>
      </c>
      <c r="J14" s="22">
        <v>90.52</v>
      </c>
      <c r="K14" s="22">
        <v>126.63</v>
      </c>
      <c r="L14">
        <f t="shared" si="0"/>
        <v>159.01714285714283</v>
      </c>
    </row>
    <row r="15" spans="1:12" ht="15" customHeight="1" thickBot="1" x14ac:dyDescent="0.35">
      <c r="A15" s="21"/>
      <c r="B15" s="21"/>
      <c r="C15" s="18" t="s">
        <v>48</v>
      </c>
      <c r="D15" s="21"/>
      <c r="E15" s="22">
        <v>15.3</v>
      </c>
      <c r="F15" s="22">
        <v>129.22</v>
      </c>
      <c r="G15" s="22">
        <v>18.71</v>
      </c>
      <c r="H15" s="22">
        <v>15.05</v>
      </c>
      <c r="I15" s="22">
        <v>7.4</v>
      </c>
      <c r="J15" s="22">
        <v>15.56</v>
      </c>
      <c r="K15" s="22">
        <v>5.53</v>
      </c>
      <c r="L15">
        <f t="shared" si="0"/>
        <v>29.538571428571434</v>
      </c>
    </row>
    <row r="16" spans="1:12" ht="15" thickBot="1" x14ac:dyDescent="0.35">
      <c r="A16" s="21"/>
      <c r="B16" s="21"/>
      <c r="C16" s="18" t="s">
        <v>49</v>
      </c>
      <c r="D16" s="21"/>
      <c r="E16" s="22">
        <v>72.349999999999994</v>
      </c>
      <c r="F16" s="22">
        <v>68.16</v>
      </c>
      <c r="G16" s="22">
        <v>75.209999999999994</v>
      </c>
      <c r="H16" s="22">
        <v>62.25</v>
      </c>
      <c r="I16" s="22">
        <v>69.489999999999995</v>
      </c>
      <c r="J16" s="22">
        <v>76.099999999999994</v>
      </c>
      <c r="K16" s="22">
        <v>79.87</v>
      </c>
      <c r="L16">
        <f t="shared" si="0"/>
        <v>71.918571428571425</v>
      </c>
    </row>
    <row r="17" spans="1:12" ht="15" thickBot="1" x14ac:dyDescent="0.35">
      <c r="A17" s="21"/>
      <c r="B17" s="21"/>
      <c r="C17" s="18" t="s">
        <v>50</v>
      </c>
      <c r="D17" s="21"/>
      <c r="E17" s="22">
        <v>29.2</v>
      </c>
      <c r="F17" s="22">
        <v>28.53</v>
      </c>
      <c r="G17" s="22">
        <v>27.69</v>
      </c>
      <c r="H17" s="22">
        <v>29.88</v>
      </c>
      <c r="I17" s="22">
        <v>36.450000000000003</v>
      </c>
      <c r="J17" s="22">
        <v>36.33</v>
      </c>
      <c r="K17" s="22">
        <v>21.03</v>
      </c>
      <c r="L17">
        <f t="shared" si="0"/>
        <v>29.872857142857139</v>
      </c>
    </row>
    <row r="18" spans="1:12" ht="15" thickBot="1" x14ac:dyDescent="0.35">
      <c r="A18" s="21"/>
      <c r="B18" s="21"/>
      <c r="C18" s="18" t="s">
        <v>51</v>
      </c>
      <c r="D18" s="21"/>
      <c r="E18" s="22">
        <v>13.55</v>
      </c>
      <c r="F18" s="22">
        <v>12.48</v>
      </c>
      <c r="G18" s="22">
        <v>14.86</v>
      </c>
      <c r="H18" s="22">
        <v>14.62</v>
      </c>
      <c r="I18" s="22">
        <v>10.96</v>
      </c>
      <c r="J18" s="22">
        <v>16.920000000000002</v>
      </c>
      <c r="K18" s="22">
        <v>6.76</v>
      </c>
      <c r="L18">
        <f t="shared" si="0"/>
        <v>12.87857142857143</v>
      </c>
    </row>
    <row r="19" spans="1:12" ht="15" thickBot="1" x14ac:dyDescent="0.35">
      <c r="A19" s="21"/>
      <c r="B19" s="21"/>
      <c r="C19" s="18" t="s">
        <v>52</v>
      </c>
      <c r="D19" s="21"/>
      <c r="E19" s="22">
        <v>43.76</v>
      </c>
      <c r="F19" s="22">
        <v>32.44</v>
      </c>
      <c r="G19" s="22">
        <v>97.03</v>
      </c>
      <c r="H19" s="22">
        <v>34.94</v>
      </c>
      <c r="I19" s="22">
        <v>113.77</v>
      </c>
      <c r="J19" s="22">
        <v>52.58</v>
      </c>
      <c r="K19" s="22">
        <v>20.86</v>
      </c>
      <c r="L19">
        <f t="shared" si="0"/>
        <v>56.482857142857142</v>
      </c>
    </row>
    <row r="20" spans="1:12" ht="15" thickBot="1" x14ac:dyDescent="0.35">
      <c r="A20" s="21"/>
      <c r="B20" s="21"/>
      <c r="C20" s="18" t="s">
        <v>53</v>
      </c>
      <c r="D20" s="21"/>
      <c r="E20" s="22">
        <v>5.58</v>
      </c>
      <c r="F20" s="22">
        <v>6.08</v>
      </c>
      <c r="G20" s="22">
        <v>29.34</v>
      </c>
      <c r="H20" s="22">
        <v>4.3</v>
      </c>
      <c r="I20" s="22">
        <v>15.54</v>
      </c>
      <c r="J20" s="22">
        <v>5.08</v>
      </c>
      <c r="K20" s="22">
        <v>3.73</v>
      </c>
      <c r="L20">
        <f t="shared" si="0"/>
        <v>9.9500000000000011</v>
      </c>
    </row>
    <row r="21" spans="1:12" ht="15" thickBot="1" x14ac:dyDescent="0.35">
      <c r="A21" s="21"/>
      <c r="B21" s="21"/>
      <c r="C21" s="18" t="s">
        <v>54</v>
      </c>
      <c r="D21" s="21"/>
      <c r="E21" s="22">
        <v>16.510000000000002</v>
      </c>
      <c r="F21" s="22">
        <v>20.54</v>
      </c>
      <c r="G21" s="22">
        <v>35.51</v>
      </c>
      <c r="H21" s="22">
        <v>13.73</v>
      </c>
      <c r="I21" s="22">
        <v>14.86</v>
      </c>
      <c r="J21" s="22">
        <v>11.66</v>
      </c>
      <c r="K21" s="22">
        <v>18.16</v>
      </c>
      <c r="L21">
        <f t="shared" si="0"/>
        <v>18.71</v>
      </c>
    </row>
    <row r="22" spans="1:12" ht="15" thickBot="1" x14ac:dyDescent="0.35">
      <c r="A22" s="21"/>
      <c r="B22" s="21"/>
      <c r="C22" s="19" t="s">
        <v>55</v>
      </c>
      <c r="D22" s="21"/>
      <c r="E22" s="22">
        <v>2.98</v>
      </c>
      <c r="F22" s="22">
        <v>2.5499999999999998</v>
      </c>
      <c r="G22" s="22">
        <v>1.36</v>
      </c>
      <c r="H22" s="22">
        <v>3.3</v>
      </c>
      <c r="I22" s="22">
        <v>3.7</v>
      </c>
      <c r="J22" s="22">
        <v>3.15</v>
      </c>
      <c r="K22" s="22">
        <v>2.8</v>
      </c>
      <c r="L22">
        <f t="shared" si="0"/>
        <v>2.8342857142857141</v>
      </c>
    </row>
    <row r="23" spans="1:12" ht="14.4" customHeight="1" thickBot="1" x14ac:dyDescent="0.35">
      <c r="A23" s="21"/>
      <c r="B23" s="21"/>
      <c r="C23" s="18" t="s">
        <v>56</v>
      </c>
      <c r="D23" s="21"/>
      <c r="E23" s="22">
        <v>16.350000000000001</v>
      </c>
      <c r="F23" s="22">
        <v>13.55</v>
      </c>
      <c r="G23" s="22">
        <v>15.4</v>
      </c>
      <c r="H23" s="22">
        <v>93.97</v>
      </c>
      <c r="I23" s="22">
        <v>22.69</v>
      </c>
      <c r="J23" s="22">
        <v>17.309999999999999</v>
      </c>
      <c r="K23" s="22">
        <v>9.09</v>
      </c>
      <c r="L23">
        <f t="shared" si="0"/>
        <v>26.908571428571431</v>
      </c>
    </row>
    <row r="24" spans="1:12" ht="15" thickBot="1" x14ac:dyDescent="0.35">
      <c r="A24" s="21"/>
      <c r="B24" s="21"/>
      <c r="C24" s="19" t="s">
        <v>57</v>
      </c>
      <c r="D24" s="21"/>
      <c r="E24" s="22">
        <v>84.65</v>
      </c>
      <c r="F24" s="22">
        <v>41.89</v>
      </c>
      <c r="G24" s="22">
        <v>-9.8800000000000008</v>
      </c>
      <c r="H24" s="22">
        <v>128.57</v>
      </c>
      <c r="I24" s="22">
        <v>150.04</v>
      </c>
      <c r="J24" s="22">
        <v>84.65</v>
      </c>
      <c r="K24" s="21"/>
      <c r="L24">
        <f t="shared" si="0"/>
        <v>79.986666666666665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DBFD-1959-4B28-9196-DB2589108C8C}">
  <dimension ref="A1:J26"/>
  <sheetViews>
    <sheetView tabSelected="1" topLeftCell="A9" workbookViewId="0">
      <selection activeCell="H29" sqref="H29"/>
    </sheetView>
  </sheetViews>
  <sheetFormatPr defaultRowHeight="14.4" x14ac:dyDescent="0.3"/>
  <cols>
    <col min="1" max="1" width="11.88671875" customWidth="1"/>
    <col min="2" max="2" width="24.6640625" customWidth="1"/>
    <col min="3" max="3" width="15.44140625" customWidth="1"/>
    <col min="7" max="7" width="10.109375" customWidth="1"/>
    <col min="8" max="8" width="16.77734375" customWidth="1"/>
    <col min="9" max="9" width="15.88671875" customWidth="1"/>
    <col min="10" max="10" width="24.88671875" customWidth="1"/>
  </cols>
  <sheetData>
    <row r="1" spans="1:10" ht="28.8" x14ac:dyDescent="0.3">
      <c r="A1" s="29"/>
      <c r="B1" s="26" t="s">
        <v>84</v>
      </c>
      <c r="C1" s="35" t="s">
        <v>115</v>
      </c>
      <c r="D1" s="29"/>
      <c r="E1" s="29"/>
      <c r="F1" s="29"/>
      <c r="G1" s="29"/>
      <c r="H1" s="29"/>
      <c r="I1" s="29"/>
      <c r="J1" s="29"/>
    </row>
    <row r="2" spans="1:10" x14ac:dyDescent="0.3">
      <c r="A2" s="29"/>
      <c r="B2" s="26" t="s">
        <v>85</v>
      </c>
      <c r="C2" s="35" t="s">
        <v>116</v>
      </c>
      <c r="D2" s="29"/>
      <c r="E2" s="29"/>
      <c r="F2" s="29"/>
      <c r="G2" s="29"/>
      <c r="H2" s="29"/>
      <c r="I2" s="29"/>
      <c r="J2" s="29"/>
    </row>
    <row r="3" spans="1:10" x14ac:dyDescent="0.3">
      <c r="A3" s="29"/>
      <c r="B3" s="26" t="s">
        <v>86</v>
      </c>
      <c r="C3" s="36">
        <v>44690</v>
      </c>
      <c r="D3" s="29"/>
      <c r="E3" s="29"/>
      <c r="F3" s="29"/>
      <c r="G3" s="29"/>
      <c r="H3" s="29"/>
      <c r="I3" s="29"/>
      <c r="J3" s="29"/>
    </row>
    <row r="4" spans="1:10" x14ac:dyDescent="0.3">
      <c r="A4" s="29"/>
      <c r="B4" s="27"/>
      <c r="C4" s="54" t="s">
        <v>103</v>
      </c>
      <c r="D4" s="55"/>
      <c r="E4" s="55"/>
      <c r="F4" s="55"/>
      <c r="G4" s="30" t="s">
        <v>102</v>
      </c>
      <c r="H4" s="55" t="s">
        <v>99</v>
      </c>
      <c r="I4" s="55"/>
      <c r="J4" s="31" t="s">
        <v>106</v>
      </c>
    </row>
    <row r="5" spans="1:10" ht="42" customHeight="1" x14ac:dyDescent="0.3">
      <c r="A5" s="29"/>
      <c r="B5" s="28" t="s">
        <v>101</v>
      </c>
      <c r="C5" s="24">
        <v>2016</v>
      </c>
      <c r="D5" s="24">
        <v>2017</v>
      </c>
      <c r="E5" s="24">
        <v>2018</v>
      </c>
      <c r="F5" s="24">
        <v>2019</v>
      </c>
      <c r="G5" s="24">
        <v>2020</v>
      </c>
      <c r="H5" s="24" t="s">
        <v>104</v>
      </c>
      <c r="I5" s="24" t="s">
        <v>105</v>
      </c>
      <c r="J5" s="41" t="s">
        <v>117</v>
      </c>
    </row>
    <row r="6" spans="1:10" x14ac:dyDescent="0.3">
      <c r="A6" s="56" t="s">
        <v>107</v>
      </c>
      <c r="B6" s="25" t="s">
        <v>13</v>
      </c>
      <c r="C6" s="37">
        <v>2.4700000000000002</v>
      </c>
      <c r="D6" s="37">
        <v>1.41</v>
      </c>
      <c r="E6" s="37">
        <v>1.47</v>
      </c>
      <c r="F6" s="37">
        <v>1.26</v>
      </c>
      <c r="G6" s="37">
        <v>1.21</v>
      </c>
      <c r="H6" s="25">
        <f>AVERAGE(C6:G6)</f>
        <v>1.5639999999999998</v>
      </c>
      <c r="I6" s="33">
        <f>AVERAGE('SR2'!F5:K5)</f>
        <v>1.2599999999999998</v>
      </c>
      <c r="J6" s="42" t="s">
        <v>119</v>
      </c>
    </row>
    <row r="7" spans="1:10" x14ac:dyDescent="0.3">
      <c r="A7" s="51"/>
      <c r="B7" s="25" t="s">
        <v>14</v>
      </c>
      <c r="C7" s="37">
        <v>2.04</v>
      </c>
      <c r="D7" s="37">
        <v>1.04</v>
      </c>
      <c r="E7" s="37">
        <v>1.08</v>
      </c>
      <c r="F7" s="37">
        <v>0.94</v>
      </c>
      <c r="G7" s="37">
        <v>0.91</v>
      </c>
      <c r="H7" s="25">
        <f>AVERAGE(C7:G7)</f>
        <v>1.202</v>
      </c>
      <c r="I7" s="33">
        <f>AVERAGE('SR2'!F6:K6)</f>
        <v>0.86166666666666669</v>
      </c>
      <c r="J7" s="42" t="s">
        <v>118</v>
      </c>
    </row>
    <row r="8" spans="1:10" x14ac:dyDescent="0.3">
      <c r="A8" s="51"/>
      <c r="B8" s="25" t="s">
        <v>15</v>
      </c>
      <c r="C8" s="37">
        <v>1.59</v>
      </c>
      <c r="D8" s="37">
        <v>0.6</v>
      </c>
      <c r="E8" s="37">
        <v>0.63</v>
      </c>
      <c r="F8" s="37">
        <v>0.54</v>
      </c>
      <c r="G8" s="37">
        <v>0.59</v>
      </c>
      <c r="H8" s="25">
        <f t="shared" ref="H8:H25" si="0">AVERAGE(C8:G8)</f>
        <v>0.78999999999999992</v>
      </c>
      <c r="I8" s="33">
        <f>AVERAGE('SR2'!F7:K7)</f>
        <v>0.51500000000000001</v>
      </c>
      <c r="J8" s="42" t="s">
        <v>118</v>
      </c>
    </row>
    <row r="9" spans="1:10" x14ac:dyDescent="0.3">
      <c r="A9" s="57" t="s">
        <v>108</v>
      </c>
      <c r="B9" s="32" t="s">
        <v>16</v>
      </c>
      <c r="C9" s="38">
        <v>2.68</v>
      </c>
      <c r="D9" s="38">
        <v>3.01</v>
      </c>
      <c r="E9" s="38">
        <v>3.12</v>
      </c>
      <c r="F9" s="38">
        <v>3.13</v>
      </c>
      <c r="G9" s="38">
        <v>3.1</v>
      </c>
      <c r="H9" s="23">
        <f t="shared" si="0"/>
        <v>3.0079999999999996</v>
      </c>
      <c r="I9" s="32">
        <f>AVERAGE('SR2'!F8:K8)</f>
        <v>3.5083333333333333</v>
      </c>
      <c r="J9" s="43" t="s">
        <v>120</v>
      </c>
    </row>
    <row r="10" spans="1:10" x14ac:dyDescent="0.3">
      <c r="A10" s="52"/>
      <c r="B10" s="32" t="s">
        <v>109</v>
      </c>
      <c r="C10" s="38">
        <v>136.69999999999999</v>
      </c>
      <c r="D10" s="38">
        <v>125.42</v>
      </c>
      <c r="E10" s="38">
        <v>115.54</v>
      </c>
      <c r="F10" s="38">
        <v>119.15</v>
      </c>
      <c r="G10" s="38">
        <v>121.95</v>
      </c>
      <c r="H10" s="23">
        <f t="shared" si="0"/>
        <v>123.75200000000002</v>
      </c>
      <c r="I10" s="32">
        <f>AVERAGE('SR2'!F9:K9)</f>
        <v>106.55166666666666</v>
      </c>
      <c r="J10" s="43" t="s">
        <v>120</v>
      </c>
    </row>
    <row r="11" spans="1:10" x14ac:dyDescent="0.3">
      <c r="A11" s="52"/>
      <c r="B11" s="32" t="s">
        <v>18</v>
      </c>
      <c r="C11" s="38">
        <v>6.41</v>
      </c>
      <c r="D11" s="38">
        <v>6.07</v>
      </c>
      <c r="E11" s="38">
        <v>5.91</v>
      </c>
      <c r="F11" s="38">
        <v>5.74</v>
      </c>
      <c r="G11" s="38">
        <v>5.89</v>
      </c>
      <c r="H11" s="23">
        <f t="shared" si="0"/>
        <v>6.0040000000000004</v>
      </c>
      <c r="I11" s="32">
        <f>AVERAGE('SR2'!F10:K10)</f>
        <v>6.2616666666666676</v>
      </c>
      <c r="J11" s="43" t="s">
        <v>119</v>
      </c>
    </row>
    <row r="12" spans="1:10" x14ac:dyDescent="0.3">
      <c r="A12" s="52"/>
      <c r="B12" s="32" t="s">
        <v>19</v>
      </c>
      <c r="C12" s="38">
        <v>3.21</v>
      </c>
      <c r="D12" s="38">
        <v>3.66</v>
      </c>
      <c r="E12" s="38">
        <v>3.63</v>
      </c>
      <c r="F12" s="38">
        <v>3.48</v>
      </c>
      <c r="G12" s="38">
        <v>3.19</v>
      </c>
      <c r="H12" s="23">
        <f t="shared" si="0"/>
        <v>3.4340000000000002</v>
      </c>
      <c r="I12" s="32">
        <f>AVERAGE('SR2'!F11:K11)</f>
        <v>4.5350000000000001</v>
      </c>
      <c r="J12" s="43" t="s">
        <v>120</v>
      </c>
    </row>
    <row r="13" spans="1:10" x14ac:dyDescent="0.3">
      <c r="A13" s="52"/>
      <c r="B13" s="32" t="s">
        <v>87</v>
      </c>
      <c r="C13" s="38">
        <v>0.52</v>
      </c>
      <c r="D13" s="38">
        <v>0.51</v>
      </c>
      <c r="E13" s="38">
        <v>0.53</v>
      </c>
      <c r="F13" s="38">
        <v>0.53</v>
      </c>
      <c r="G13" s="38">
        <v>0.5</v>
      </c>
      <c r="H13" s="23">
        <f t="shared" si="0"/>
        <v>0.51800000000000002</v>
      </c>
      <c r="I13" s="32">
        <f>AVERAGE('SR2'!F12:K12)</f>
        <v>0.48</v>
      </c>
      <c r="J13" s="43" t="s">
        <v>119</v>
      </c>
    </row>
    <row r="14" spans="1:10" x14ac:dyDescent="0.3">
      <c r="A14" s="50" t="s">
        <v>110</v>
      </c>
      <c r="B14" s="25" t="s">
        <v>88</v>
      </c>
      <c r="C14" s="37">
        <v>19.21</v>
      </c>
      <c r="D14" s="37">
        <v>21.98</v>
      </c>
      <c r="E14" s="37">
        <v>19.93</v>
      </c>
      <c r="F14" s="37">
        <v>18.18</v>
      </c>
      <c r="G14" s="37">
        <v>20.16</v>
      </c>
      <c r="H14" s="25">
        <f t="shared" si="0"/>
        <v>19.891999999999999</v>
      </c>
      <c r="I14" s="33">
        <f>AVERAGE('SR2'!F13:K13)</f>
        <v>33.986666666666672</v>
      </c>
      <c r="J14" s="42" t="s">
        <v>118</v>
      </c>
    </row>
    <row r="15" spans="1:10" x14ac:dyDescent="0.3">
      <c r="A15" s="51"/>
      <c r="B15" s="25" t="s">
        <v>89</v>
      </c>
      <c r="C15" s="37">
        <v>38.520000000000003</v>
      </c>
      <c r="D15" s="37">
        <v>57.48</v>
      </c>
      <c r="E15" s="37">
        <v>51.01</v>
      </c>
      <c r="F15" s="37">
        <v>48.23</v>
      </c>
      <c r="G15" s="37">
        <v>55.73</v>
      </c>
      <c r="H15" s="25">
        <f t="shared" si="0"/>
        <v>50.193999999999996</v>
      </c>
      <c r="I15" s="33">
        <f>AVERAGE('SR2'!F14:K14)</f>
        <v>167.42333333333332</v>
      </c>
      <c r="J15" s="42" t="s">
        <v>118</v>
      </c>
    </row>
    <row r="16" spans="1:10" x14ac:dyDescent="0.3">
      <c r="A16" s="51"/>
      <c r="B16" s="25" t="s">
        <v>90</v>
      </c>
      <c r="C16" s="37">
        <v>29.11</v>
      </c>
      <c r="D16" s="37">
        <v>19.8</v>
      </c>
      <c r="E16" s="37">
        <v>19.95</v>
      </c>
      <c r="F16" s="37">
        <v>63.14</v>
      </c>
      <c r="G16" s="37">
        <v>98.17</v>
      </c>
      <c r="H16" s="25">
        <f t="shared" si="0"/>
        <v>46.034000000000006</v>
      </c>
      <c r="I16" s="33">
        <f>AVERAGE('SR2'!F15:K15)</f>
        <v>31.911666666666672</v>
      </c>
      <c r="J16" s="42" t="s">
        <v>118</v>
      </c>
    </row>
    <row r="17" spans="1:10" x14ac:dyDescent="0.3">
      <c r="A17" s="57" t="s">
        <v>111</v>
      </c>
      <c r="B17" s="32" t="s">
        <v>91</v>
      </c>
      <c r="C17" s="38">
        <v>69.84</v>
      </c>
      <c r="D17" s="38">
        <v>66.72</v>
      </c>
      <c r="E17" s="38">
        <v>66.790000000000006</v>
      </c>
      <c r="F17" s="38">
        <v>66.42</v>
      </c>
      <c r="G17" s="38">
        <v>65.58</v>
      </c>
      <c r="H17" s="23">
        <f t="shared" si="0"/>
        <v>67.070000000000007</v>
      </c>
      <c r="I17" s="32">
        <f>AVERAGE('SR2'!F16:K16)</f>
        <v>71.846666666666678</v>
      </c>
      <c r="J17" s="43" t="s">
        <v>120</v>
      </c>
    </row>
    <row r="18" spans="1:10" x14ac:dyDescent="0.3">
      <c r="A18" s="52"/>
      <c r="B18" s="32" t="s">
        <v>92</v>
      </c>
      <c r="C18" s="38">
        <v>29.4</v>
      </c>
      <c r="D18" s="38">
        <v>24.18</v>
      </c>
      <c r="E18" s="38">
        <v>24.58</v>
      </c>
      <c r="F18" s="38">
        <v>24.47</v>
      </c>
      <c r="G18" s="38">
        <v>23.89</v>
      </c>
      <c r="H18" s="23">
        <f t="shared" si="0"/>
        <v>25.303999999999998</v>
      </c>
      <c r="I18" s="32">
        <f>AVERAGE('SR2'!F17:K17)</f>
        <v>29.984999999999999</v>
      </c>
      <c r="J18" s="43" t="s">
        <v>120</v>
      </c>
    </row>
    <row r="19" spans="1:10" x14ac:dyDescent="0.3">
      <c r="A19" s="52"/>
      <c r="B19" s="32" t="s">
        <v>93</v>
      </c>
      <c r="C19" s="38">
        <v>12.05</v>
      </c>
      <c r="D19" s="38">
        <v>0.87</v>
      </c>
      <c r="E19" s="38">
        <v>9.86</v>
      </c>
      <c r="F19" s="38">
        <v>9.73</v>
      </c>
      <c r="G19" s="38">
        <v>8.85</v>
      </c>
      <c r="H19" s="23">
        <f t="shared" si="0"/>
        <v>8.272000000000002</v>
      </c>
      <c r="I19" s="32">
        <f>AVERAGE('SR2'!F18:K18)</f>
        <v>12.766666666666667</v>
      </c>
      <c r="J19" s="43" t="s">
        <v>120</v>
      </c>
    </row>
    <row r="20" spans="1:10" x14ac:dyDescent="0.3">
      <c r="A20" s="52"/>
      <c r="B20" s="32" t="s">
        <v>94</v>
      </c>
      <c r="C20" s="38">
        <v>23.37</v>
      </c>
      <c r="D20" s="38">
        <v>1.99</v>
      </c>
      <c r="E20" s="38">
        <v>25.51</v>
      </c>
      <c r="F20" s="38">
        <v>25.36</v>
      </c>
      <c r="G20" s="38">
        <v>23.97</v>
      </c>
      <c r="H20" s="23">
        <f t="shared" si="0"/>
        <v>20.04</v>
      </c>
      <c r="I20" s="32">
        <f>AVERAGE('SR2'!F19:K19)</f>
        <v>58.603333333333332</v>
      </c>
      <c r="J20" s="43" t="s">
        <v>120</v>
      </c>
    </row>
    <row r="21" spans="1:10" x14ac:dyDescent="0.3">
      <c r="A21" s="50" t="s">
        <v>112</v>
      </c>
      <c r="B21" s="33" t="s">
        <v>113</v>
      </c>
      <c r="C21" s="37">
        <v>4.43</v>
      </c>
      <c r="D21" s="37">
        <v>6.23</v>
      </c>
      <c r="E21" s="37">
        <v>5.67</v>
      </c>
      <c r="F21" s="37">
        <v>6.45</v>
      </c>
      <c r="G21" s="37">
        <v>6.55</v>
      </c>
      <c r="H21" s="25">
        <f t="shared" si="0"/>
        <v>5.8659999999999997</v>
      </c>
      <c r="I21" s="33">
        <f>AVERAGE('SR2'!F20:K20)</f>
        <v>10.678333333333333</v>
      </c>
      <c r="J21" s="42" t="s">
        <v>120</v>
      </c>
    </row>
    <row r="22" spans="1:10" x14ac:dyDescent="0.3">
      <c r="A22" s="51"/>
      <c r="B22" s="33" t="s">
        <v>95</v>
      </c>
      <c r="C22" s="37">
        <v>17.97</v>
      </c>
      <c r="D22" s="37">
        <v>21.86</v>
      </c>
      <c r="E22" s="37">
        <v>18.989999999999998</v>
      </c>
      <c r="F22" s="37">
        <v>19.920000000000002</v>
      </c>
      <c r="G22" s="37">
        <v>23.28</v>
      </c>
      <c r="H22" s="25">
        <f t="shared" si="0"/>
        <v>20.404</v>
      </c>
      <c r="I22" s="33">
        <f>AVERAGE('SR2'!F21:K21)</f>
        <v>19.076666666666664</v>
      </c>
      <c r="J22" s="42" t="s">
        <v>119</v>
      </c>
    </row>
    <row r="23" spans="1:10" x14ac:dyDescent="0.3">
      <c r="A23" s="51"/>
      <c r="B23" s="33" t="s">
        <v>96</v>
      </c>
      <c r="C23" s="37">
        <v>2.78</v>
      </c>
      <c r="D23" s="37">
        <v>2.4</v>
      </c>
      <c r="E23" s="37">
        <v>2.83</v>
      </c>
      <c r="F23" s="37">
        <v>2.61</v>
      </c>
      <c r="G23" s="37">
        <v>2.57</v>
      </c>
      <c r="H23" s="25">
        <f t="shared" si="0"/>
        <v>2.6379999999999999</v>
      </c>
      <c r="I23" s="33">
        <f>AVERAGE('SR2'!F22:K22)</f>
        <v>2.81</v>
      </c>
      <c r="J23" s="42" t="s">
        <v>119</v>
      </c>
    </row>
    <row r="24" spans="1:10" x14ac:dyDescent="0.3">
      <c r="A24" s="52" t="s">
        <v>114</v>
      </c>
      <c r="B24" s="32" t="s">
        <v>97</v>
      </c>
      <c r="C24" s="38">
        <v>2.59</v>
      </c>
      <c r="D24" s="38">
        <v>6.34</v>
      </c>
      <c r="E24" s="38">
        <v>6.71</v>
      </c>
      <c r="F24" s="38">
        <v>0.59</v>
      </c>
      <c r="G24" s="38">
        <v>0.64</v>
      </c>
      <c r="H24" s="23">
        <f t="shared" si="0"/>
        <v>3.3740000000000001</v>
      </c>
      <c r="I24" s="32">
        <f>AVERAGE('SR2'!F23:K23)</f>
        <v>28.668333333333337</v>
      </c>
      <c r="J24" s="43" t="s">
        <v>120</v>
      </c>
    </row>
    <row r="25" spans="1:10" x14ac:dyDescent="0.3">
      <c r="A25" s="52"/>
      <c r="B25" s="32" t="s">
        <v>98</v>
      </c>
      <c r="C25" s="38">
        <v>7.34</v>
      </c>
      <c r="D25" s="38">
        <v>-92.14</v>
      </c>
      <c r="E25" s="39">
        <v>1076.69</v>
      </c>
      <c r="F25" s="38">
        <v>-1.1599999999999999</v>
      </c>
      <c r="G25" s="38">
        <v>-2.68</v>
      </c>
      <c r="H25" s="23">
        <f t="shared" si="0"/>
        <v>197.61000000000004</v>
      </c>
      <c r="I25" s="32">
        <f>AVERAGE('SR2'!F24:K24)</f>
        <v>79.054000000000002</v>
      </c>
      <c r="J25" s="43" t="s">
        <v>120</v>
      </c>
    </row>
    <row r="26" spans="1:10" x14ac:dyDescent="0.3">
      <c r="A26" s="40"/>
      <c r="B26" s="40"/>
      <c r="C26" s="40"/>
      <c r="D26" s="40"/>
      <c r="E26" s="40"/>
      <c r="F26" s="40"/>
      <c r="G26" s="40"/>
      <c r="H26" s="53" t="s">
        <v>100</v>
      </c>
      <c r="I26" s="53"/>
      <c r="J26" s="34" t="s">
        <v>121</v>
      </c>
    </row>
  </sheetData>
  <mergeCells count="9">
    <mergeCell ref="A21:A23"/>
    <mergeCell ref="A24:A25"/>
    <mergeCell ref="H26:I26"/>
    <mergeCell ref="C4:F4"/>
    <mergeCell ref="H4:I4"/>
    <mergeCell ref="A6:A8"/>
    <mergeCell ref="A9:A13"/>
    <mergeCell ref="A14:A16"/>
    <mergeCell ref="A17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Ratios</vt:lpstr>
      <vt:lpstr>SR2</vt:lpstr>
      <vt:lpstr>Ratio Data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2022-05-09T17:52:28Z</dcterms:created>
  <dcterms:modified xsi:type="dcterms:W3CDTF">2022-05-09T21:19:05Z</dcterms:modified>
</cp:coreProperties>
</file>