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28" documentId="8_{E526CD11-A7C7-46D5-9D96-06444CFAC8A3}" xr6:coauthVersionLast="47" xr6:coauthVersionMax="47" xr10:uidLastSave="{E965A462-2579-4B9C-9D6F-B704BEAB9206}"/>
  <bookViews>
    <workbookView xWindow="-108" yWindow="-108" windowWidth="23256" windowHeight="12456" xr2:uid="{1DF2BD95-0E58-4926-96AA-B82EAFF89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8" i="1" l="1"/>
  <c r="E128" i="1"/>
  <c r="D93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B99" i="1"/>
  <c r="D99" i="1" s="1"/>
  <c r="E68" i="1"/>
  <c r="D64" i="1"/>
  <c r="D69" i="1"/>
  <c r="E69" i="1" s="1"/>
  <c r="B70" i="1" s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B69" i="1"/>
  <c r="B41" i="1"/>
  <c r="D41" i="1"/>
  <c r="E41" i="1" s="1"/>
  <c r="B42" i="1" s="1"/>
  <c r="D40" i="1"/>
  <c r="E40" i="1" s="1"/>
  <c r="D39" i="1"/>
  <c r="E39" i="1"/>
  <c r="A35" i="1"/>
  <c r="B35" i="1"/>
  <c r="A32" i="1"/>
  <c r="C44" i="1" s="1"/>
  <c r="D29" i="1"/>
  <c r="B39" i="1"/>
  <c r="C40" i="1"/>
  <c r="C41" i="1"/>
  <c r="C42" i="1"/>
  <c r="C43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39" i="1"/>
  <c r="B40" i="1" s="1"/>
  <c r="E99" i="1" l="1"/>
  <c r="B100" i="1" s="1"/>
  <c r="D70" i="1"/>
  <c r="E70" i="1" s="1"/>
  <c r="B71" i="1" s="1"/>
  <c r="D42" i="1"/>
  <c r="E42" i="1" s="1"/>
  <c r="B43" i="1" s="1"/>
  <c r="D100" i="1" l="1"/>
  <c r="E100" i="1" s="1"/>
  <c r="B101" i="1" s="1"/>
  <c r="D71" i="1"/>
  <c r="E71" i="1" s="1"/>
  <c r="B72" i="1" s="1"/>
  <c r="D43" i="1"/>
  <c r="E43" i="1"/>
  <c r="B44" i="1" s="1"/>
  <c r="D101" i="1" l="1"/>
  <c r="E101" i="1"/>
  <c r="B102" i="1" s="1"/>
  <c r="D72" i="1"/>
  <c r="E72" i="1" s="1"/>
  <c r="B73" i="1" s="1"/>
  <c r="D44" i="1"/>
  <c r="E44" i="1"/>
  <c r="B45" i="1" s="1"/>
  <c r="D102" i="1" l="1"/>
  <c r="E102" i="1" s="1"/>
  <c r="B103" i="1" s="1"/>
  <c r="D73" i="1"/>
  <c r="E73" i="1"/>
  <c r="B74" i="1" s="1"/>
  <c r="D45" i="1"/>
  <c r="E45" i="1" s="1"/>
  <c r="B46" i="1" s="1"/>
  <c r="D103" i="1" l="1"/>
  <c r="E103" i="1" s="1"/>
  <c r="B104" i="1" s="1"/>
  <c r="D74" i="1"/>
  <c r="E74" i="1" s="1"/>
  <c r="B75" i="1" s="1"/>
  <c r="D46" i="1"/>
  <c r="E46" i="1" s="1"/>
  <c r="B47" i="1" s="1"/>
  <c r="D104" i="1" l="1"/>
  <c r="E104" i="1" s="1"/>
  <c r="B105" i="1" s="1"/>
  <c r="D75" i="1"/>
  <c r="E75" i="1"/>
  <c r="B76" i="1" s="1"/>
  <c r="E47" i="1"/>
  <c r="B48" i="1" s="1"/>
  <c r="D47" i="1"/>
  <c r="D105" i="1" l="1"/>
  <c r="E105" i="1" s="1"/>
  <c r="B106" i="1" s="1"/>
  <c r="D76" i="1"/>
  <c r="E76" i="1" s="1"/>
  <c r="B77" i="1" s="1"/>
  <c r="E48" i="1"/>
  <c r="B49" i="1" s="1"/>
  <c r="D48" i="1"/>
  <c r="D106" i="1" l="1"/>
  <c r="E106" i="1"/>
  <c r="B107" i="1" s="1"/>
  <c r="D77" i="1"/>
  <c r="E77" i="1" s="1"/>
  <c r="B78" i="1" s="1"/>
  <c r="D49" i="1"/>
  <c r="E49" i="1" s="1"/>
  <c r="B50" i="1" s="1"/>
  <c r="D107" i="1" l="1"/>
  <c r="E107" i="1" s="1"/>
  <c r="B108" i="1" s="1"/>
  <c r="D78" i="1"/>
  <c r="E78" i="1"/>
  <c r="B79" i="1" s="1"/>
  <c r="E50" i="1"/>
  <c r="B51" i="1" s="1"/>
  <c r="D50" i="1"/>
  <c r="D108" i="1" l="1"/>
  <c r="E108" i="1" s="1"/>
  <c r="B109" i="1" s="1"/>
  <c r="D79" i="1"/>
  <c r="E79" i="1"/>
  <c r="B80" i="1" s="1"/>
  <c r="D51" i="1"/>
  <c r="E51" i="1"/>
  <c r="B52" i="1" s="1"/>
  <c r="D109" i="1" l="1"/>
  <c r="E109" i="1"/>
  <c r="B110" i="1" s="1"/>
  <c r="D80" i="1"/>
  <c r="E80" i="1"/>
  <c r="B81" i="1" s="1"/>
  <c r="D52" i="1"/>
  <c r="E52" i="1" s="1"/>
  <c r="B53" i="1" s="1"/>
  <c r="D110" i="1" l="1"/>
  <c r="E110" i="1"/>
  <c r="B111" i="1" s="1"/>
  <c r="D81" i="1"/>
  <c r="E81" i="1" s="1"/>
  <c r="B82" i="1" s="1"/>
  <c r="D53" i="1"/>
  <c r="E53" i="1" s="1"/>
  <c r="B54" i="1" s="1"/>
  <c r="D111" i="1" l="1"/>
  <c r="E111" i="1" s="1"/>
  <c r="B112" i="1" s="1"/>
  <c r="D82" i="1"/>
  <c r="E82" i="1"/>
  <c r="B83" i="1" s="1"/>
  <c r="D54" i="1"/>
  <c r="E54" i="1" s="1"/>
  <c r="B55" i="1" s="1"/>
  <c r="D112" i="1" l="1"/>
  <c r="E112" i="1" s="1"/>
  <c r="B113" i="1" s="1"/>
  <c r="D83" i="1"/>
  <c r="E83" i="1"/>
  <c r="B84" i="1" s="1"/>
  <c r="D55" i="1"/>
  <c r="E55" i="1" s="1"/>
  <c r="B56" i="1" s="1"/>
  <c r="D113" i="1" l="1"/>
  <c r="E113" i="1" s="1"/>
  <c r="B114" i="1" s="1"/>
  <c r="D84" i="1"/>
  <c r="E84" i="1" s="1"/>
  <c r="B85" i="1" s="1"/>
  <c r="D56" i="1"/>
  <c r="E56" i="1"/>
  <c r="B57" i="1" s="1"/>
  <c r="D114" i="1" l="1"/>
  <c r="E114" i="1" s="1"/>
  <c r="B115" i="1" s="1"/>
  <c r="D85" i="1"/>
  <c r="E85" i="1" s="1"/>
  <c r="B86" i="1" s="1"/>
  <c r="D57" i="1"/>
  <c r="E57" i="1"/>
  <c r="B58" i="1" s="1"/>
  <c r="D115" i="1" l="1"/>
  <c r="E115" i="1"/>
  <c r="B116" i="1" s="1"/>
  <c r="D86" i="1"/>
  <c r="E86" i="1"/>
  <c r="B87" i="1" s="1"/>
  <c r="D58" i="1"/>
  <c r="E58" i="1"/>
  <c r="B59" i="1" s="1"/>
  <c r="D116" i="1" l="1"/>
  <c r="E116" i="1" s="1"/>
  <c r="B117" i="1" s="1"/>
  <c r="D87" i="1"/>
  <c r="E87" i="1" s="1"/>
  <c r="B88" i="1" s="1"/>
  <c r="D59" i="1"/>
  <c r="E59" i="1" s="1"/>
  <c r="B60" i="1" s="1"/>
  <c r="D117" i="1" l="1"/>
  <c r="E117" i="1" s="1"/>
  <c r="B118" i="1" s="1"/>
  <c r="D88" i="1"/>
  <c r="E88" i="1"/>
  <c r="B89" i="1" s="1"/>
  <c r="D60" i="1"/>
  <c r="E60" i="1" s="1"/>
  <c r="B61" i="1" s="1"/>
  <c r="D118" i="1" l="1"/>
  <c r="E118" i="1"/>
  <c r="B119" i="1" s="1"/>
  <c r="D89" i="1"/>
  <c r="E89" i="1" s="1"/>
  <c r="B90" i="1" s="1"/>
  <c r="D61" i="1"/>
  <c r="E61" i="1" s="1"/>
  <c r="B62" i="1" s="1"/>
  <c r="D119" i="1" l="1"/>
  <c r="E119" i="1" s="1"/>
  <c r="B120" i="1" s="1"/>
  <c r="D90" i="1"/>
  <c r="E90" i="1"/>
  <c r="B91" i="1" s="1"/>
  <c r="D62" i="1"/>
  <c r="E62" i="1" s="1"/>
  <c r="B63" i="1" s="1"/>
  <c r="D120" i="1" l="1"/>
  <c r="E120" i="1"/>
  <c r="B121" i="1" s="1"/>
  <c r="D91" i="1"/>
  <c r="E91" i="1"/>
  <c r="B92" i="1" s="1"/>
  <c r="D63" i="1"/>
  <c r="E63" i="1" s="1"/>
  <c r="B64" i="1" s="1"/>
  <c r="E64" i="1" s="1"/>
  <c r="B65" i="1" s="1"/>
  <c r="D121" i="1" l="1"/>
  <c r="E121" i="1" s="1"/>
  <c r="B122" i="1" s="1"/>
  <c r="D92" i="1"/>
  <c r="E92" i="1" s="1"/>
  <c r="B93" i="1" s="1"/>
  <c r="E93" i="1" s="1"/>
  <c r="B94" i="1" s="1"/>
  <c r="D65" i="1"/>
  <c r="E65" i="1" s="1"/>
  <c r="B66" i="1" s="1"/>
  <c r="D122" i="1" l="1"/>
  <c r="E122" i="1" s="1"/>
  <c r="B123" i="1" s="1"/>
  <c r="D94" i="1"/>
  <c r="E94" i="1" s="1"/>
  <c r="B95" i="1" s="1"/>
  <c r="E66" i="1"/>
  <c r="B67" i="1" s="1"/>
  <c r="D66" i="1"/>
  <c r="D123" i="1" l="1"/>
  <c r="E123" i="1" s="1"/>
  <c r="B124" i="1" s="1"/>
  <c r="D95" i="1"/>
  <c r="E95" i="1" s="1"/>
  <c r="B96" i="1" s="1"/>
  <c r="E67" i="1"/>
  <c r="B68" i="1" s="1"/>
  <c r="D68" i="1" s="1"/>
  <c r="D67" i="1"/>
  <c r="D124" i="1" l="1"/>
  <c r="E124" i="1" s="1"/>
  <c r="B125" i="1" s="1"/>
  <c r="D96" i="1"/>
  <c r="E96" i="1" s="1"/>
  <c r="B97" i="1" s="1"/>
  <c r="D125" i="1" l="1"/>
  <c r="E125" i="1" s="1"/>
  <c r="B126" i="1" s="1"/>
  <c r="D97" i="1"/>
  <c r="E97" i="1" s="1"/>
  <c r="B98" i="1" s="1"/>
  <c r="D98" i="1" s="1"/>
  <c r="D126" i="1" l="1"/>
  <c r="E126" i="1" s="1"/>
  <c r="B127" i="1" s="1"/>
  <c r="D127" i="1" l="1"/>
  <c r="E127" i="1"/>
  <c r="E24" i="1" l="1"/>
  <c r="A4" i="1"/>
  <c r="G24" i="1"/>
  <c r="H24" i="1" s="1"/>
  <c r="I24" i="1" s="1"/>
  <c r="F21" i="1"/>
  <c r="B20" i="1"/>
  <c r="F19" i="1" s="1"/>
  <c r="E21" i="1"/>
  <c r="E19" i="1"/>
  <c r="H9" i="1"/>
  <c r="G9" i="1"/>
  <c r="F9" i="1"/>
  <c r="E10" i="1"/>
  <c r="E9" i="1"/>
  <c r="A20" i="1"/>
  <c r="C10" i="1"/>
  <c r="C9" i="1"/>
  <c r="C4" i="1"/>
  <c r="B4" i="1"/>
</calcChain>
</file>

<file path=xl/sharedStrings.xml><?xml version="1.0" encoding="utf-8"?>
<sst xmlns="http://schemas.openxmlformats.org/spreadsheetml/2006/main" count="51" uniqueCount="42">
  <si>
    <t>Question6</t>
  </si>
  <si>
    <t>monthly payment</t>
  </si>
  <si>
    <t>years</t>
  </si>
  <si>
    <t>months</t>
  </si>
  <si>
    <t>rate</t>
  </si>
  <si>
    <t>fixed assets</t>
  </si>
  <si>
    <t>current assets</t>
  </si>
  <si>
    <t>current liabilities</t>
  </si>
  <si>
    <t>long-term debt</t>
  </si>
  <si>
    <t>total assets</t>
  </si>
  <si>
    <t>total assets appraised</t>
  </si>
  <si>
    <t>total without interest</t>
  </si>
  <si>
    <t>total 50 years</t>
  </si>
  <si>
    <t>interest</t>
  </si>
  <si>
    <t>total 50 year interest</t>
  </si>
  <si>
    <t>sales</t>
  </si>
  <si>
    <t>total debt</t>
  </si>
  <si>
    <t>Market value</t>
  </si>
  <si>
    <t>book value</t>
  </si>
  <si>
    <t xml:space="preserve">current assets </t>
  </si>
  <si>
    <t>equity</t>
  </si>
  <si>
    <t>market value</t>
  </si>
  <si>
    <t>total liabilities and equity</t>
  </si>
  <si>
    <t>total liabilities amd equity</t>
  </si>
  <si>
    <t>Question 8</t>
  </si>
  <si>
    <t>debt ratio</t>
  </si>
  <si>
    <t>ROE</t>
  </si>
  <si>
    <t>Question 7</t>
  </si>
  <si>
    <t>ROA</t>
  </si>
  <si>
    <t>Question 10</t>
  </si>
  <si>
    <t>Car cost</t>
  </si>
  <si>
    <t>loan term years</t>
  </si>
  <si>
    <t>interest rate</t>
  </si>
  <si>
    <t>part 1</t>
  </si>
  <si>
    <t>part 2</t>
  </si>
  <si>
    <t>principle</t>
  </si>
  <si>
    <t>Part 3</t>
  </si>
  <si>
    <t>net income</t>
  </si>
  <si>
    <t>Month</t>
  </si>
  <si>
    <t>principle balance</t>
  </si>
  <si>
    <t>principle and interest payment</t>
  </si>
  <si>
    <t>prin balance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</si>
</sst>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8" fontId="0" fillId="0" borderId="0" xfId="0" applyNumberFormat="1"/>
    <xf numFmtId="0" fontId="0" fillId="0" borderId="0" xfId="0" applyBorder="1"/>
    <xf numFmtId="8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3" fontId="0" fillId="0" borderId="0" xfId="0" applyNumberFormat="1"/>
    <xf numFmtId="0" fontId="0" fillId="0" borderId="9" xfId="0" applyBorder="1"/>
    <xf numFmtId="3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0" xfId="0" applyAlignment="1"/>
    <xf numFmtId="44" fontId="0" fillId="0" borderId="0" xfId="1" applyFont="1"/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4A83-4E33-4FFC-87C1-427B08D0D624}">
  <dimension ref="A1:I128"/>
  <sheetViews>
    <sheetView tabSelected="1" workbookViewId="0">
      <selection activeCell="F123" sqref="F123"/>
    </sheetView>
  </sheetViews>
  <sheetFormatPr defaultRowHeight="14.4" x14ac:dyDescent="0.3"/>
  <cols>
    <col min="1" max="1" width="19.33203125" customWidth="1"/>
    <col min="2" max="2" width="16.44140625" customWidth="1"/>
    <col min="3" max="3" width="16" customWidth="1"/>
    <col min="4" max="4" width="25.33203125" customWidth="1"/>
    <col min="5" max="5" width="19.6640625" customWidth="1"/>
    <col min="6" max="6" width="13" customWidth="1"/>
    <col min="8" max="8" width="19.21875" customWidth="1"/>
  </cols>
  <sheetData>
    <row r="1" spans="1:8" x14ac:dyDescent="0.3">
      <c r="A1" s="4">
        <v>1000</v>
      </c>
      <c r="B1" s="5"/>
      <c r="C1" s="6"/>
    </row>
    <row r="2" spans="1:8" x14ac:dyDescent="0.3">
      <c r="A2" s="7">
        <v>0.06</v>
      </c>
      <c r="B2" s="2">
        <v>7.0000000000000007E-2</v>
      </c>
      <c r="C2" s="8">
        <v>0.08</v>
      </c>
    </row>
    <row r="3" spans="1:8" x14ac:dyDescent="0.3">
      <c r="A3" s="7"/>
      <c r="B3" s="2"/>
      <c r="C3" s="8"/>
    </row>
    <row r="4" spans="1:8" x14ac:dyDescent="0.3">
      <c r="A4" s="9">
        <f>PV(A2,1,-A1)</f>
        <v>943.39622641509516</v>
      </c>
      <c r="B4" s="3">
        <f>PV(B2,1,-A1)</f>
        <v>934.57943925233724</v>
      </c>
      <c r="C4" s="10">
        <f>PV(C2,1,-A1)</f>
        <v>925.92592592592666</v>
      </c>
    </row>
    <row r="5" spans="1:8" x14ac:dyDescent="0.3">
      <c r="A5" s="7"/>
      <c r="B5" s="2"/>
      <c r="C5" s="8"/>
    </row>
    <row r="6" spans="1:8" ht="15" thickBot="1" x14ac:dyDescent="0.35">
      <c r="A6" s="14" t="s">
        <v>0</v>
      </c>
      <c r="B6" s="15"/>
      <c r="C6" s="16"/>
    </row>
    <row r="7" spans="1:8" s="21" customFormat="1" ht="15" thickBot="1" x14ac:dyDescent="0.35">
      <c r="A7" s="21" t="s">
        <v>27</v>
      </c>
    </row>
    <row r="8" spans="1:8" x14ac:dyDescent="0.3">
      <c r="A8" s="4" t="s">
        <v>1</v>
      </c>
      <c r="B8" s="5" t="s">
        <v>2</v>
      </c>
      <c r="C8" s="5" t="s">
        <v>3</v>
      </c>
      <c r="D8" s="5" t="s">
        <v>4</v>
      </c>
      <c r="E8" s="5" t="s">
        <v>11</v>
      </c>
      <c r="F8" s="5" t="s">
        <v>12</v>
      </c>
      <c r="G8" s="5" t="s">
        <v>13</v>
      </c>
      <c r="H8" s="6" t="s">
        <v>14</v>
      </c>
    </row>
    <row r="9" spans="1:8" x14ac:dyDescent="0.3">
      <c r="A9" s="7">
        <v>200</v>
      </c>
      <c r="B9" s="2">
        <v>20</v>
      </c>
      <c r="C9" s="2">
        <f>12*B9</f>
        <v>240</v>
      </c>
      <c r="D9" s="2">
        <v>7.0000000000000007E-2</v>
      </c>
      <c r="E9" s="2">
        <f>A9*C9</f>
        <v>48000</v>
      </c>
      <c r="F9" s="2">
        <f>E9+E10</f>
        <v>156000</v>
      </c>
      <c r="G9" s="2">
        <f>F9*D9</f>
        <v>10920.000000000002</v>
      </c>
      <c r="H9" s="8">
        <f>F9+G9</f>
        <v>166920</v>
      </c>
    </row>
    <row r="10" spans="1:8" ht="15" thickBot="1" x14ac:dyDescent="0.35">
      <c r="A10" s="11">
        <v>300</v>
      </c>
      <c r="B10" s="12">
        <v>30</v>
      </c>
      <c r="C10" s="12">
        <f>12*B10</f>
        <v>360</v>
      </c>
      <c r="D10" s="12"/>
      <c r="E10" s="12">
        <f>A10*C10</f>
        <v>108000</v>
      </c>
      <c r="F10" s="12"/>
      <c r="G10" s="12"/>
      <c r="H10" s="13"/>
    </row>
    <row r="12" spans="1:8" x14ac:dyDescent="0.3">
      <c r="A12" s="20" t="s">
        <v>24</v>
      </c>
      <c r="B12" s="20"/>
      <c r="C12" s="20"/>
      <c r="D12" s="20"/>
      <c r="E12" s="20"/>
      <c r="F12" s="20"/>
      <c r="G12" s="20"/>
    </row>
    <row r="13" spans="1:8" x14ac:dyDescent="0.3">
      <c r="A13" s="18" t="s">
        <v>18</v>
      </c>
      <c r="B13" s="18" t="s">
        <v>17</v>
      </c>
      <c r="C13" s="18"/>
      <c r="D13" s="18"/>
      <c r="E13" s="18" t="s">
        <v>18</v>
      </c>
      <c r="F13" s="18" t="s">
        <v>21</v>
      </c>
      <c r="G13" s="18"/>
    </row>
    <row r="14" spans="1:8" x14ac:dyDescent="0.3">
      <c r="A14" s="18" t="s">
        <v>5</v>
      </c>
      <c r="B14" s="18" t="s">
        <v>5</v>
      </c>
      <c r="C14" s="18"/>
      <c r="D14" s="18"/>
      <c r="E14" s="18" t="s">
        <v>7</v>
      </c>
      <c r="F14" s="18" t="s">
        <v>7</v>
      </c>
      <c r="G14" s="18"/>
    </row>
    <row r="15" spans="1:8" x14ac:dyDescent="0.3">
      <c r="A15" s="19">
        <v>12000000</v>
      </c>
      <c r="B15" s="19">
        <v>16000000</v>
      </c>
      <c r="C15" s="18"/>
      <c r="D15" s="18"/>
      <c r="E15" s="19">
        <v>3000000</v>
      </c>
      <c r="F15" s="19">
        <v>3000000</v>
      </c>
      <c r="G15" s="18"/>
    </row>
    <row r="16" spans="1:8" x14ac:dyDescent="0.3">
      <c r="A16" s="18" t="s">
        <v>6</v>
      </c>
      <c r="B16" s="18" t="s">
        <v>19</v>
      </c>
      <c r="C16" s="18"/>
      <c r="D16" s="18"/>
      <c r="E16" s="18" t="s">
        <v>8</v>
      </c>
      <c r="F16" s="18" t="s">
        <v>8</v>
      </c>
      <c r="G16" s="18"/>
    </row>
    <row r="17" spans="1:9" x14ac:dyDescent="0.3">
      <c r="A17" s="19">
        <v>5000000</v>
      </c>
      <c r="B17" s="18">
        <v>6000000</v>
      </c>
      <c r="C17" s="18"/>
      <c r="D17" s="18"/>
      <c r="E17" s="19">
        <v>7000000</v>
      </c>
      <c r="F17" s="18">
        <v>7000000</v>
      </c>
      <c r="G17" s="18"/>
    </row>
    <row r="18" spans="1:9" x14ac:dyDescent="0.3">
      <c r="A18" s="18"/>
      <c r="B18" s="18"/>
      <c r="C18" s="18"/>
      <c r="D18" s="18"/>
      <c r="E18" s="18" t="s">
        <v>20</v>
      </c>
      <c r="F18" s="18" t="s">
        <v>20</v>
      </c>
      <c r="G18" s="18"/>
    </row>
    <row r="19" spans="1:9" x14ac:dyDescent="0.3">
      <c r="A19" s="18" t="s">
        <v>9</v>
      </c>
      <c r="B19" s="18" t="s">
        <v>10</v>
      </c>
      <c r="C19" s="18"/>
      <c r="D19" s="18"/>
      <c r="E19" s="19">
        <f>A20-E15-E17</f>
        <v>18000000</v>
      </c>
      <c r="F19" s="19">
        <f>B20-F15-F17</f>
        <v>12000000</v>
      </c>
      <c r="G19" s="18"/>
    </row>
    <row r="20" spans="1:9" x14ac:dyDescent="0.3">
      <c r="A20" s="19">
        <f>A15+B15</f>
        <v>28000000</v>
      </c>
      <c r="B20" s="19">
        <f>B15+B17</f>
        <v>22000000</v>
      </c>
      <c r="C20" s="18"/>
      <c r="D20" s="18"/>
      <c r="E20" s="19" t="s">
        <v>22</v>
      </c>
      <c r="F20" s="18" t="s">
        <v>23</v>
      </c>
      <c r="G20" s="18"/>
    </row>
    <row r="21" spans="1:9" x14ac:dyDescent="0.3">
      <c r="A21" s="18"/>
      <c r="B21" s="18"/>
      <c r="C21" s="18"/>
      <c r="D21" s="18"/>
      <c r="E21" s="19">
        <f>E15+E17+E19</f>
        <v>28000000</v>
      </c>
      <c r="F21" s="19">
        <f>F15+F17+F19</f>
        <v>22000000</v>
      </c>
      <c r="G21" s="18"/>
    </row>
    <row r="23" spans="1:9" x14ac:dyDescent="0.3">
      <c r="A23" s="18" t="s">
        <v>15</v>
      </c>
      <c r="B23" s="18" t="s">
        <v>16</v>
      </c>
      <c r="C23" s="18" t="s">
        <v>25</v>
      </c>
      <c r="D23" s="18" t="s">
        <v>26</v>
      </c>
      <c r="E23" s="18" t="s">
        <v>28</v>
      </c>
      <c r="F23" s="18"/>
      <c r="G23" s="18"/>
      <c r="H23" s="18" t="s">
        <v>20</v>
      </c>
      <c r="I23" s="18" t="s">
        <v>37</v>
      </c>
    </row>
    <row r="24" spans="1:9" x14ac:dyDescent="0.3">
      <c r="A24" s="19">
        <v>8200000</v>
      </c>
      <c r="B24" s="19">
        <v>2300000</v>
      </c>
      <c r="C24" s="18">
        <v>0.4</v>
      </c>
      <c r="D24" s="18">
        <v>0.18</v>
      </c>
      <c r="E24" s="18">
        <f>I24/G24</f>
        <v>0.108</v>
      </c>
      <c r="F24" s="18"/>
      <c r="G24" s="18">
        <f>B24/C24</f>
        <v>5750000</v>
      </c>
      <c r="H24" s="18">
        <f>G24-B24</f>
        <v>3450000</v>
      </c>
      <c r="I24" s="18">
        <f>H24*D24</f>
        <v>621000</v>
      </c>
    </row>
    <row r="27" spans="1:9" x14ac:dyDescent="0.3">
      <c r="A27" t="s">
        <v>29</v>
      </c>
    </row>
    <row r="28" spans="1:9" x14ac:dyDescent="0.3">
      <c r="A28" t="s">
        <v>30</v>
      </c>
      <c r="B28" t="s">
        <v>31</v>
      </c>
      <c r="C28" t="s">
        <v>32</v>
      </c>
      <c r="D28" t="s">
        <v>1</v>
      </c>
    </row>
    <row r="29" spans="1:9" x14ac:dyDescent="0.3">
      <c r="A29" s="22">
        <v>25000</v>
      </c>
      <c r="B29">
        <v>7</v>
      </c>
      <c r="C29">
        <v>0.05</v>
      </c>
      <c r="D29" s="1">
        <f>PMT(C29/12,B29*12,A29)</f>
        <v>-353.34772679767525</v>
      </c>
    </row>
    <row r="31" spans="1:9" x14ac:dyDescent="0.3">
      <c r="A31" t="s">
        <v>33</v>
      </c>
    </row>
    <row r="32" spans="1:9" x14ac:dyDescent="0.3">
      <c r="A32" s="1">
        <f>-D29</f>
        <v>353.34772679767525</v>
      </c>
    </row>
    <row r="33" spans="1:5" x14ac:dyDescent="0.3">
      <c r="A33" t="s">
        <v>34</v>
      </c>
    </row>
    <row r="34" spans="1:5" x14ac:dyDescent="0.3">
      <c r="A34" t="s">
        <v>35</v>
      </c>
      <c r="B34" t="s">
        <v>13</v>
      </c>
    </row>
    <row r="35" spans="1:5" x14ac:dyDescent="0.3">
      <c r="A35" s="23">
        <f>A32-B35</f>
        <v>249.18106013100856</v>
      </c>
      <c r="B35" s="1">
        <f>A29*C29/12</f>
        <v>104.16666666666667</v>
      </c>
    </row>
    <row r="37" spans="1:5" x14ac:dyDescent="0.3">
      <c r="A37" t="s">
        <v>36</v>
      </c>
    </row>
    <row r="38" spans="1:5" x14ac:dyDescent="0.3">
      <c r="A38" t="s">
        <v>38</v>
      </c>
      <c r="B38" t="s">
        <v>39</v>
      </c>
      <c r="C38" t="s">
        <v>1</v>
      </c>
      <c r="D38" t="s">
        <v>40</v>
      </c>
      <c r="E38" t="s">
        <v>41</v>
      </c>
    </row>
    <row r="39" spans="1:5" x14ac:dyDescent="0.3">
      <c r="A39">
        <v>1</v>
      </c>
      <c r="B39" s="17">
        <f>A29</f>
        <v>25000</v>
      </c>
      <c r="C39" s="1">
        <f>$A$32</f>
        <v>353.34772679767525</v>
      </c>
      <c r="D39" s="1">
        <f>A32</f>
        <v>353.34772679767525</v>
      </c>
      <c r="E39" s="1">
        <f>B39-D39</f>
        <v>24646.652273202326</v>
      </c>
    </row>
    <row r="40" spans="1:5" x14ac:dyDescent="0.3">
      <c r="A40">
        <v>2</v>
      </c>
      <c r="B40">
        <f>E39</f>
        <v>24646.652273202326</v>
      </c>
      <c r="C40" s="1">
        <f t="shared" ref="C40:C103" si="0">$A$32</f>
        <v>353.34772679767525</v>
      </c>
      <c r="D40" s="1">
        <f>(B40*$C$29/12)+C40-(B40*$C$29/12)</f>
        <v>353.34772679767525</v>
      </c>
      <c r="E40" s="1">
        <f>B40-D40</f>
        <v>24293.304546404652</v>
      </c>
    </row>
    <row r="41" spans="1:5" x14ac:dyDescent="0.3">
      <c r="A41">
        <v>3</v>
      </c>
      <c r="B41">
        <f t="shared" ref="B41:B104" si="1">E40</f>
        <v>24293.304546404652</v>
      </c>
      <c r="C41" s="1">
        <f t="shared" si="0"/>
        <v>353.34772679767525</v>
      </c>
      <c r="D41" s="1">
        <f t="shared" ref="D41:D104" si="2">(B41*$C$29/12)+C41-(B41*$C$29/12)</f>
        <v>353.34772679767525</v>
      </c>
      <c r="E41" s="1">
        <f t="shared" ref="E41:E104" si="3">B41-D41</f>
        <v>23939.956819606978</v>
      </c>
    </row>
    <row r="42" spans="1:5" x14ac:dyDescent="0.3">
      <c r="A42">
        <v>4</v>
      </c>
      <c r="B42">
        <f t="shared" si="1"/>
        <v>23939.956819606978</v>
      </c>
      <c r="C42" s="1">
        <f t="shared" si="0"/>
        <v>353.34772679767525</v>
      </c>
      <c r="D42" s="1">
        <f t="shared" si="2"/>
        <v>353.34772679767525</v>
      </c>
      <c r="E42" s="1">
        <f t="shared" si="3"/>
        <v>23586.609092809304</v>
      </c>
    </row>
    <row r="43" spans="1:5" x14ac:dyDescent="0.3">
      <c r="A43">
        <v>5</v>
      </c>
      <c r="B43">
        <f t="shared" si="1"/>
        <v>23586.609092809304</v>
      </c>
      <c r="C43" s="1">
        <f t="shared" si="0"/>
        <v>353.34772679767525</v>
      </c>
      <c r="D43" s="1">
        <f t="shared" si="2"/>
        <v>353.34772679767525</v>
      </c>
      <c r="E43" s="1">
        <f t="shared" si="3"/>
        <v>23233.261366011629</v>
      </c>
    </row>
    <row r="44" spans="1:5" x14ac:dyDescent="0.3">
      <c r="A44">
        <v>6</v>
      </c>
      <c r="B44">
        <f t="shared" si="1"/>
        <v>23233.261366011629</v>
      </c>
      <c r="C44" s="1">
        <f t="shared" si="0"/>
        <v>353.34772679767525</v>
      </c>
      <c r="D44" s="1">
        <f t="shared" si="2"/>
        <v>353.34772679767525</v>
      </c>
      <c r="E44" s="1">
        <f t="shared" si="3"/>
        <v>22879.913639213955</v>
      </c>
    </row>
    <row r="45" spans="1:5" x14ac:dyDescent="0.3">
      <c r="A45">
        <v>7</v>
      </c>
      <c r="B45">
        <f t="shared" si="1"/>
        <v>22879.913639213955</v>
      </c>
      <c r="C45" s="1">
        <f t="shared" si="0"/>
        <v>353.34772679767525</v>
      </c>
      <c r="D45" s="1">
        <f t="shared" si="2"/>
        <v>353.34772679767525</v>
      </c>
      <c r="E45" s="1">
        <f t="shared" si="3"/>
        <v>22526.565912416281</v>
      </c>
    </row>
    <row r="46" spans="1:5" x14ac:dyDescent="0.3">
      <c r="A46">
        <v>8</v>
      </c>
      <c r="B46">
        <f t="shared" si="1"/>
        <v>22526.565912416281</v>
      </c>
      <c r="C46" s="1">
        <f t="shared" si="0"/>
        <v>353.34772679767525</v>
      </c>
      <c r="D46" s="1">
        <f t="shared" si="2"/>
        <v>353.34772679767525</v>
      </c>
      <c r="E46" s="1">
        <f t="shared" si="3"/>
        <v>22173.218185618607</v>
      </c>
    </row>
    <row r="47" spans="1:5" x14ac:dyDescent="0.3">
      <c r="A47">
        <v>9</v>
      </c>
      <c r="B47">
        <f t="shared" si="1"/>
        <v>22173.218185618607</v>
      </c>
      <c r="C47" s="1">
        <f t="shared" si="0"/>
        <v>353.34772679767525</v>
      </c>
      <c r="D47" s="1">
        <f t="shared" si="2"/>
        <v>353.34772679767525</v>
      </c>
      <c r="E47" s="1">
        <f t="shared" si="3"/>
        <v>21819.870458820933</v>
      </c>
    </row>
    <row r="48" spans="1:5" x14ac:dyDescent="0.3">
      <c r="A48">
        <v>10</v>
      </c>
      <c r="B48">
        <f t="shared" si="1"/>
        <v>21819.870458820933</v>
      </c>
      <c r="C48" s="1">
        <f t="shared" si="0"/>
        <v>353.34772679767525</v>
      </c>
      <c r="D48" s="1">
        <f t="shared" si="2"/>
        <v>353.34772679767525</v>
      </c>
      <c r="E48" s="1">
        <f t="shared" si="3"/>
        <v>21466.522732023259</v>
      </c>
    </row>
    <row r="49" spans="1:5" x14ac:dyDescent="0.3">
      <c r="A49">
        <v>11</v>
      </c>
      <c r="B49">
        <f t="shared" si="1"/>
        <v>21466.522732023259</v>
      </c>
      <c r="C49" s="1">
        <f t="shared" si="0"/>
        <v>353.34772679767525</v>
      </c>
      <c r="D49" s="1">
        <f t="shared" si="2"/>
        <v>353.34772679767525</v>
      </c>
      <c r="E49" s="1">
        <f t="shared" si="3"/>
        <v>21113.175005225585</v>
      </c>
    </row>
    <row r="50" spans="1:5" x14ac:dyDescent="0.3">
      <c r="A50">
        <v>12</v>
      </c>
      <c r="B50">
        <f t="shared" si="1"/>
        <v>21113.175005225585</v>
      </c>
      <c r="C50" s="1">
        <f t="shared" si="0"/>
        <v>353.34772679767525</v>
      </c>
      <c r="D50" s="1">
        <f t="shared" si="2"/>
        <v>353.34772679767525</v>
      </c>
      <c r="E50" s="1">
        <f t="shared" si="3"/>
        <v>20759.827278427911</v>
      </c>
    </row>
    <row r="51" spans="1:5" x14ac:dyDescent="0.3">
      <c r="A51">
        <v>13</v>
      </c>
      <c r="B51">
        <f t="shared" si="1"/>
        <v>20759.827278427911</v>
      </c>
      <c r="C51" s="1">
        <f t="shared" si="0"/>
        <v>353.34772679767525</v>
      </c>
      <c r="D51" s="1">
        <f t="shared" si="2"/>
        <v>353.34772679767525</v>
      </c>
      <c r="E51" s="1">
        <f t="shared" si="3"/>
        <v>20406.479551630237</v>
      </c>
    </row>
    <row r="52" spans="1:5" x14ac:dyDescent="0.3">
      <c r="A52">
        <v>14</v>
      </c>
      <c r="B52">
        <f t="shared" si="1"/>
        <v>20406.479551630237</v>
      </c>
      <c r="C52" s="1">
        <f t="shared" si="0"/>
        <v>353.34772679767525</v>
      </c>
      <c r="D52" s="1">
        <f t="shared" si="2"/>
        <v>353.34772679767525</v>
      </c>
      <c r="E52" s="1">
        <f t="shared" si="3"/>
        <v>20053.131824832562</v>
      </c>
    </row>
    <row r="53" spans="1:5" x14ac:dyDescent="0.3">
      <c r="A53">
        <v>15</v>
      </c>
      <c r="B53">
        <f t="shared" si="1"/>
        <v>20053.131824832562</v>
      </c>
      <c r="C53" s="1">
        <f t="shared" si="0"/>
        <v>353.34772679767525</v>
      </c>
      <c r="D53" s="1">
        <f t="shared" si="2"/>
        <v>353.34772679767525</v>
      </c>
      <c r="E53" s="1">
        <f t="shared" si="3"/>
        <v>19699.784098034888</v>
      </c>
    </row>
    <row r="54" spans="1:5" x14ac:dyDescent="0.3">
      <c r="A54">
        <v>16</v>
      </c>
      <c r="B54">
        <f t="shared" si="1"/>
        <v>19699.784098034888</v>
      </c>
      <c r="C54" s="1">
        <f t="shared" si="0"/>
        <v>353.34772679767525</v>
      </c>
      <c r="D54" s="1">
        <f t="shared" si="2"/>
        <v>353.34772679767525</v>
      </c>
      <c r="E54" s="1">
        <f t="shared" si="3"/>
        <v>19346.436371237214</v>
      </c>
    </row>
    <row r="55" spans="1:5" x14ac:dyDescent="0.3">
      <c r="A55">
        <v>17</v>
      </c>
      <c r="B55">
        <f t="shared" si="1"/>
        <v>19346.436371237214</v>
      </c>
      <c r="C55" s="1">
        <f t="shared" si="0"/>
        <v>353.34772679767525</v>
      </c>
      <c r="D55" s="1">
        <f t="shared" si="2"/>
        <v>353.34772679767525</v>
      </c>
      <c r="E55" s="1">
        <f t="shared" si="3"/>
        <v>18993.08864443954</v>
      </c>
    </row>
    <row r="56" spans="1:5" x14ac:dyDescent="0.3">
      <c r="A56">
        <v>18</v>
      </c>
      <c r="B56">
        <f t="shared" si="1"/>
        <v>18993.08864443954</v>
      </c>
      <c r="C56" s="1">
        <f t="shared" si="0"/>
        <v>353.34772679767525</v>
      </c>
      <c r="D56" s="1">
        <f t="shared" si="2"/>
        <v>353.34772679767525</v>
      </c>
      <c r="E56" s="1">
        <f t="shared" si="3"/>
        <v>18639.740917641866</v>
      </c>
    </row>
    <row r="57" spans="1:5" x14ac:dyDescent="0.3">
      <c r="A57">
        <v>19</v>
      </c>
      <c r="B57">
        <f t="shared" si="1"/>
        <v>18639.740917641866</v>
      </c>
      <c r="C57" s="1">
        <f t="shared" si="0"/>
        <v>353.34772679767525</v>
      </c>
      <c r="D57" s="1">
        <f t="shared" si="2"/>
        <v>353.34772679767525</v>
      </c>
      <c r="E57" s="1">
        <f t="shared" si="3"/>
        <v>18286.393190844192</v>
      </c>
    </row>
    <row r="58" spans="1:5" x14ac:dyDescent="0.3">
      <c r="A58">
        <v>20</v>
      </c>
      <c r="B58">
        <f t="shared" si="1"/>
        <v>18286.393190844192</v>
      </c>
      <c r="C58" s="1">
        <f t="shared" si="0"/>
        <v>353.34772679767525</v>
      </c>
      <c r="D58" s="1">
        <f t="shared" si="2"/>
        <v>353.34772679767525</v>
      </c>
      <c r="E58" s="1">
        <f t="shared" si="3"/>
        <v>17933.045464046518</v>
      </c>
    </row>
    <row r="59" spans="1:5" x14ac:dyDescent="0.3">
      <c r="A59">
        <v>21</v>
      </c>
      <c r="B59">
        <f t="shared" si="1"/>
        <v>17933.045464046518</v>
      </c>
      <c r="C59" s="1">
        <f t="shared" si="0"/>
        <v>353.34772679767525</v>
      </c>
      <c r="D59" s="1">
        <f t="shared" si="2"/>
        <v>353.34772679767525</v>
      </c>
      <c r="E59" s="1">
        <f t="shared" si="3"/>
        <v>17579.697737248844</v>
      </c>
    </row>
    <row r="60" spans="1:5" x14ac:dyDescent="0.3">
      <c r="A60">
        <v>22</v>
      </c>
      <c r="B60">
        <f t="shared" si="1"/>
        <v>17579.697737248844</v>
      </c>
      <c r="C60" s="1">
        <f t="shared" si="0"/>
        <v>353.34772679767525</v>
      </c>
      <c r="D60" s="1">
        <f t="shared" si="2"/>
        <v>353.34772679767525</v>
      </c>
      <c r="E60" s="1">
        <f t="shared" si="3"/>
        <v>17226.35001045117</v>
      </c>
    </row>
    <row r="61" spans="1:5" x14ac:dyDescent="0.3">
      <c r="A61">
        <v>23</v>
      </c>
      <c r="B61">
        <f t="shared" si="1"/>
        <v>17226.35001045117</v>
      </c>
      <c r="C61" s="1">
        <f t="shared" si="0"/>
        <v>353.34772679767525</v>
      </c>
      <c r="D61" s="1">
        <f t="shared" si="2"/>
        <v>353.34772679767525</v>
      </c>
      <c r="E61" s="1">
        <f t="shared" si="3"/>
        <v>16873.002283653495</v>
      </c>
    </row>
    <row r="62" spans="1:5" x14ac:dyDescent="0.3">
      <c r="A62">
        <v>24</v>
      </c>
      <c r="B62">
        <f t="shared" si="1"/>
        <v>16873.002283653495</v>
      </c>
      <c r="C62" s="1">
        <f t="shared" si="0"/>
        <v>353.34772679767525</v>
      </c>
      <c r="D62" s="1">
        <f t="shared" si="2"/>
        <v>353.34772679767525</v>
      </c>
      <c r="E62" s="1">
        <f t="shared" si="3"/>
        <v>16519.654556855821</v>
      </c>
    </row>
    <row r="63" spans="1:5" x14ac:dyDescent="0.3">
      <c r="A63">
        <v>25</v>
      </c>
      <c r="B63">
        <f t="shared" si="1"/>
        <v>16519.654556855821</v>
      </c>
      <c r="C63" s="1">
        <f t="shared" si="0"/>
        <v>353.34772679767525</v>
      </c>
      <c r="D63" s="1">
        <f t="shared" si="2"/>
        <v>353.34772679767525</v>
      </c>
      <c r="E63" s="1">
        <f t="shared" si="3"/>
        <v>16166.306830058145</v>
      </c>
    </row>
    <row r="64" spans="1:5" x14ac:dyDescent="0.3">
      <c r="A64">
        <v>26</v>
      </c>
      <c r="B64">
        <f t="shared" si="1"/>
        <v>16166.306830058145</v>
      </c>
      <c r="C64" s="1">
        <f t="shared" si="0"/>
        <v>353.34772679767525</v>
      </c>
      <c r="D64" s="1">
        <f t="shared" si="2"/>
        <v>353.34772679767525</v>
      </c>
      <c r="E64" s="1">
        <f t="shared" si="3"/>
        <v>15812.959103260469</v>
      </c>
    </row>
    <row r="65" spans="1:5" x14ac:dyDescent="0.3">
      <c r="A65">
        <v>27</v>
      </c>
      <c r="B65">
        <f t="shared" si="1"/>
        <v>15812.959103260469</v>
      </c>
      <c r="C65" s="1">
        <f t="shared" si="0"/>
        <v>353.34772679767525</v>
      </c>
      <c r="D65" s="1">
        <f t="shared" si="2"/>
        <v>353.34772679767525</v>
      </c>
      <c r="E65" s="1">
        <f t="shared" si="3"/>
        <v>15459.611376462793</v>
      </c>
    </row>
    <row r="66" spans="1:5" x14ac:dyDescent="0.3">
      <c r="A66">
        <v>28</v>
      </c>
      <c r="B66">
        <f t="shared" si="1"/>
        <v>15459.611376462793</v>
      </c>
      <c r="C66" s="1">
        <f t="shared" si="0"/>
        <v>353.34772679767525</v>
      </c>
      <c r="D66" s="1">
        <f t="shared" si="2"/>
        <v>353.34772679767525</v>
      </c>
      <c r="E66" s="1">
        <f t="shared" si="3"/>
        <v>15106.263649665118</v>
      </c>
    </row>
    <row r="67" spans="1:5" x14ac:dyDescent="0.3">
      <c r="A67">
        <v>29</v>
      </c>
      <c r="B67">
        <f t="shared" si="1"/>
        <v>15106.263649665118</v>
      </c>
      <c r="C67" s="1">
        <f t="shared" si="0"/>
        <v>353.34772679767525</v>
      </c>
      <c r="D67" s="1">
        <f t="shared" si="2"/>
        <v>353.34772679767525</v>
      </c>
      <c r="E67" s="1">
        <f t="shared" si="3"/>
        <v>14752.915922867442</v>
      </c>
    </row>
    <row r="68" spans="1:5" x14ac:dyDescent="0.3">
      <c r="A68">
        <v>30</v>
      </c>
      <c r="B68">
        <f t="shared" si="1"/>
        <v>14752.915922867442</v>
      </c>
      <c r="C68" s="1">
        <f t="shared" si="0"/>
        <v>353.34772679767525</v>
      </c>
      <c r="D68" s="1">
        <f t="shared" si="2"/>
        <v>353.34772679767525</v>
      </c>
      <c r="E68" s="1">
        <f t="shared" si="3"/>
        <v>14399.568196069766</v>
      </c>
    </row>
    <row r="69" spans="1:5" x14ac:dyDescent="0.3">
      <c r="A69">
        <v>31</v>
      </c>
      <c r="B69">
        <f t="shared" si="1"/>
        <v>14399.568196069766</v>
      </c>
      <c r="C69" s="1">
        <f t="shared" si="0"/>
        <v>353.34772679767525</v>
      </c>
      <c r="D69" s="1">
        <f t="shared" si="2"/>
        <v>353.34772679767525</v>
      </c>
      <c r="E69" s="1">
        <f t="shared" si="3"/>
        <v>14046.22046927209</v>
      </c>
    </row>
    <row r="70" spans="1:5" x14ac:dyDescent="0.3">
      <c r="A70">
        <v>32</v>
      </c>
      <c r="B70">
        <f t="shared" si="1"/>
        <v>14046.22046927209</v>
      </c>
      <c r="C70" s="1">
        <f t="shared" si="0"/>
        <v>353.34772679767525</v>
      </c>
      <c r="D70" s="1">
        <f t="shared" si="2"/>
        <v>353.34772679767525</v>
      </c>
      <c r="E70" s="1">
        <f t="shared" si="3"/>
        <v>13692.872742474414</v>
      </c>
    </row>
    <row r="71" spans="1:5" x14ac:dyDescent="0.3">
      <c r="A71">
        <v>33</v>
      </c>
      <c r="B71">
        <f t="shared" si="1"/>
        <v>13692.872742474414</v>
      </c>
      <c r="C71" s="1">
        <f t="shared" si="0"/>
        <v>353.34772679767525</v>
      </c>
      <c r="D71" s="1">
        <f t="shared" si="2"/>
        <v>353.34772679767525</v>
      </c>
      <c r="E71" s="1">
        <f t="shared" si="3"/>
        <v>13339.525015676738</v>
      </c>
    </row>
    <row r="72" spans="1:5" x14ac:dyDescent="0.3">
      <c r="A72">
        <v>34</v>
      </c>
      <c r="B72">
        <f t="shared" si="1"/>
        <v>13339.525015676738</v>
      </c>
      <c r="C72" s="1">
        <f t="shared" si="0"/>
        <v>353.34772679767525</v>
      </c>
      <c r="D72" s="1">
        <f t="shared" si="2"/>
        <v>353.34772679767525</v>
      </c>
      <c r="E72" s="1">
        <f t="shared" si="3"/>
        <v>12986.177288879062</v>
      </c>
    </row>
    <row r="73" spans="1:5" x14ac:dyDescent="0.3">
      <c r="A73">
        <v>35</v>
      </c>
      <c r="B73">
        <f t="shared" si="1"/>
        <v>12986.177288879062</v>
      </c>
      <c r="C73" s="1">
        <f t="shared" si="0"/>
        <v>353.34772679767525</v>
      </c>
      <c r="D73" s="1">
        <f t="shared" si="2"/>
        <v>353.34772679767525</v>
      </c>
      <c r="E73" s="1">
        <f t="shared" si="3"/>
        <v>12632.829562081386</v>
      </c>
    </row>
    <row r="74" spans="1:5" x14ac:dyDescent="0.3">
      <c r="A74">
        <v>36</v>
      </c>
      <c r="B74">
        <f t="shared" si="1"/>
        <v>12632.829562081386</v>
      </c>
      <c r="C74" s="1">
        <f t="shared" si="0"/>
        <v>353.34772679767525</v>
      </c>
      <c r="D74" s="1">
        <f t="shared" si="2"/>
        <v>353.34772679767525</v>
      </c>
      <c r="E74" s="1">
        <f t="shared" si="3"/>
        <v>12279.48183528371</v>
      </c>
    </row>
    <row r="75" spans="1:5" x14ac:dyDescent="0.3">
      <c r="A75">
        <v>37</v>
      </c>
      <c r="B75">
        <f t="shared" si="1"/>
        <v>12279.48183528371</v>
      </c>
      <c r="C75" s="1">
        <f t="shared" si="0"/>
        <v>353.34772679767525</v>
      </c>
      <c r="D75" s="1">
        <f t="shared" si="2"/>
        <v>353.34772679767525</v>
      </c>
      <c r="E75" s="1">
        <f t="shared" si="3"/>
        <v>11926.134108486034</v>
      </c>
    </row>
    <row r="76" spans="1:5" x14ac:dyDescent="0.3">
      <c r="A76">
        <v>38</v>
      </c>
      <c r="B76">
        <f t="shared" si="1"/>
        <v>11926.134108486034</v>
      </c>
      <c r="C76" s="1">
        <f t="shared" si="0"/>
        <v>353.34772679767525</v>
      </c>
      <c r="D76" s="1">
        <f t="shared" si="2"/>
        <v>353.34772679767525</v>
      </c>
      <c r="E76" s="1">
        <f t="shared" si="3"/>
        <v>11572.786381688358</v>
      </c>
    </row>
    <row r="77" spans="1:5" x14ac:dyDescent="0.3">
      <c r="A77">
        <v>39</v>
      </c>
      <c r="B77">
        <f t="shared" si="1"/>
        <v>11572.786381688358</v>
      </c>
      <c r="C77" s="1">
        <f t="shared" si="0"/>
        <v>353.34772679767525</v>
      </c>
      <c r="D77" s="1">
        <f t="shared" si="2"/>
        <v>353.34772679767525</v>
      </c>
      <c r="E77" s="1">
        <f t="shared" si="3"/>
        <v>11219.438654890682</v>
      </c>
    </row>
    <row r="78" spans="1:5" x14ac:dyDescent="0.3">
      <c r="A78">
        <v>40</v>
      </c>
      <c r="B78">
        <f t="shared" si="1"/>
        <v>11219.438654890682</v>
      </c>
      <c r="C78" s="1">
        <f t="shared" si="0"/>
        <v>353.34772679767525</v>
      </c>
      <c r="D78" s="1">
        <f t="shared" si="2"/>
        <v>353.34772679767525</v>
      </c>
      <c r="E78" s="1">
        <f t="shared" si="3"/>
        <v>10866.090928093006</v>
      </c>
    </row>
    <row r="79" spans="1:5" x14ac:dyDescent="0.3">
      <c r="A79">
        <v>41</v>
      </c>
      <c r="B79">
        <f t="shared" si="1"/>
        <v>10866.090928093006</v>
      </c>
      <c r="C79" s="1">
        <f t="shared" si="0"/>
        <v>353.34772679767525</v>
      </c>
      <c r="D79" s="1">
        <f t="shared" si="2"/>
        <v>353.34772679767525</v>
      </c>
      <c r="E79" s="1">
        <f t="shared" si="3"/>
        <v>10512.74320129533</v>
      </c>
    </row>
    <row r="80" spans="1:5" x14ac:dyDescent="0.3">
      <c r="A80">
        <v>42</v>
      </c>
      <c r="B80">
        <f t="shared" si="1"/>
        <v>10512.74320129533</v>
      </c>
      <c r="C80" s="1">
        <f t="shared" si="0"/>
        <v>353.34772679767525</v>
      </c>
      <c r="D80" s="1">
        <f t="shared" si="2"/>
        <v>353.34772679767525</v>
      </c>
      <c r="E80" s="1">
        <f t="shared" si="3"/>
        <v>10159.395474497655</v>
      </c>
    </row>
    <row r="81" spans="1:5" x14ac:dyDescent="0.3">
      <c r="A81">
        <v>43</v>
      </c>
      <c r="B81">
        <f t="shared" si="1"/>
        <v>10159.395474497655</v>
      </c>
      <c r="C81" s="1">
        <f t="shared" si="0"/>
        <v>353.34772679767525</v>
      </c>
      <c r="D81" s="1">
        <f t="shared" si="2"/>
        <v>353.34772679767525</v>
      </c>
      <c r="E81" s="1">
        <f t="shared" si="3"/>
        <v>9806.0477476999786</v>
      </c>
    </row>
    <row r="82" spans="1:5" x14ac:dyDescent="0.3">
      <c r="A82">
        <v>44</v>
      </c>
      <c r="B82">
        <f t="shared" si="1"/>
        <v>9806.0477476999786</v>
      </c>
      <c r="C82" s="1">
        <f t="shared" si="0"/>
        <v>353.34772679767525</v>
      </c>
      <c r="D82" s="1">
        <f t="shared" si="2"/>
        <v>353.34772679767525</v>
      </c>
      <c r="E82" s="1">
        <f t="shared" si="3"/>
        <v>9452.7000209023026</v>
      </c>
    </row>
    <row r="83" spans="1:5" x14ac:dyDescent="0.3">
      <c r="A83">
        <v>45</v>
      </c>
      <c r="B83">
        <f t="shared" si="1"/>
        <v>9452.7000209023026</v>
      </c>
      <c r="C83" s="1">
        <f t="shared" si="0"/>
        <v>353.34772679767525</v>
      </c>
      <c r="D83" s="1">
        <f t="shared" si="2"/>
        <v>353.34772679767525</v>
      </c>
      <c r="E83" s="1">
        <f t="shared" si="3"/>
        <v>9099.3522941046267</v>
      </c>
    </row>
    <row r="84" spans="1:5" x14ac:dyDescent="0.3">
      <c r="A84">
        <v>46</v>
      </c>
      <c r="B84">
        <f t="shared" si="1"/>
        <v>9099.3522941046267</v>
      </c>
      <c r="C84" s="1">
        <f t="shared" si="0"/>
        <v>353.34772679767525</v>
      </c>
      <c r="D84" s="1">
        <f t="shared" si="2"/>
        <v>353.34772679767525</v>
      </c>
      <c r="E84" s="1">
        <f t="shared" si="3"/>
        <v>8746.0045673069508</v>
      </c>
    </row>
    <row r="85" spans="1:5" x14ac:dyDescent="0.3">
      <c r="A85">
        <v>47</v>
      </c>
      <c r="B85">
        <f t="shared" si="1"/>
        <v>8746.0045673069508</v>
      </c>
      <c r="C85" s="1">
        <f t="shared" si="0"/>
        <v>353.34772679767525</v>
      </c>
      <c r="D85" s="1">
        <f t="shared" si="2"/>
        <v>353.34772679767525</v>
      </c>
      <c r="E85" s="1">
        <f t="shared" si="3"/>
        <v>8392.6568405092748</v>
      </c>
    </row>
    <row r="86" spans="1:5" x14ac:dyDescent="0.3">
      <c r="A86">
        <v>48</v>
      </c>
      <c r="B86">
        <f t="shared" si="1"/>
        <v>8392.6568405092748</v>
      </c>
      <c r="C86" s="1">
        <f t="shared" si="0"/>
        <v>353.34772679767525</v>
      </c>
      <c r="D86" s="1">
        <f t="shared" si="2"/>
        <v>353.34772679767525</v>
      </c>
      <c r="E86" s="1">
        <f t="shared" si="3"/>
        <v>8039.3091137115998</v>
      </c>
    </row>
    <row r="87" spans="1:5" x14ac:dyDescent="0.3">
      <c r="A87">
        <v>49</v>
      </c>
      <c r="B87">
        <f t="shared" si="1"/>
        <v>8039.3091137115998</v>
      </c>
      <c r="C87" s="1">
        <f t="shared" si="0"/>
        <v>353.34772679767525</v>
      </c>
      <c r="D87" s="1">
        <f t="shared" si="2"/>
        <v>353.34772679767525</v>
      </c>
      <c r="E87" s="1">
        <f t="shared" si="3"/>
        <v>7685.9613869139248</v>
      </c>
    </row>
    <row r="88" spans="1:5" x14ac:dyDescent="0.3">
      <c r="A88">
        <v>50</v>
      </c>
      <c r="B88">
        <f t="shared" si="1"/>
        <v>7685.9613869139248</v>
      </c>
      <c r="C88" s="1">
        <f t="shared" si="0"/>
        <v>353.34772679767525</v>
      </c>
      <c r="D88" s="1">
        <f t="shared" si="2"/>
        <v>353.34772679767525</v>
      </c>
      <c r="E88" s="1">
        <f t="shared" si="3"/>
        <v>7332.6136601162498</v>
      </c>
    </row>
    <row r="89" spans="1:5" x14ac:dyDescent="0.3">
      <c r="A89">
        <v>51</v>
      </c>
      <c r="B89">
        <f t="shared" si="1"/>
        <v>7332.6136601162498</v>
      </c>
      <c r="C89" s="1">
        <f t="shared" si="0"/>
        <v>353.34772679767525</v>
      </c>
      <c r="D89" s="1">
        <f t="shared" si="2"/>
        <v>353.34772679767525</v>
      </c>
      <c r="E89" s="1">
        <f t="shared" si="3"/>
        <v>6979.2659333185748</v>
      </c>
    </row>
    <row r="90" spans="1:5" x14ac:dyDescent="0.3">
      <c r="A90">
        <v>52</v>
      </c>
      <c r="B90">
        <f t="shared" si="1"/>
        <v>6979.2659333185748</v>
      </c>
      <c r="C90" s="1">
        <f t="shared" si="0"/>
        <v>353.34772679767525</v>
      </c>
      <c r="D90" s="1">
        <f t="shared" si="2"/>
        <v>353.34772679767525</v>
      </c>
      <c r="E90" s="1">
        <f t="shared" si="3"/>
        <v>6625.9182065208997</v>
      </c>
    </row>
    <row r="91" spans="1:5" x14ac:dyDescent="0.3">
      <c r="A91">
        <v>53</v>
      </c>
      <c r="B91">
        <f t="shared" si="1"/>
        <v>6625.9182065208997</v>
      </c>
      <c r="C91" s="1">
        <f t="shared" si="0"/>
        <v>353.34772679767525</v>
      </c>
      <c r="D91" s="1">
        <f t="shared" si="2"/>
        <v>353.34772679767525</v>
      </c>
      <c r="E91" s="1">
        <f t="shared" si="3"/>
        <v>6272.5704797232247</v>
      </c>
    </row>
    <row r="92" spans="1:5" x14ac:dyDescent="0.3">
      <c r="A92">
        <v>54</v>
      </c>
      <c r="B92">
        <f t="shared" si="1"/>
        <v>6272.5704797232247</v>
      </c>
      <c r="C92" s="1">
        <f t="shared" si="0"/>
        <v>353.34772679767525</v>
      </c>
      <c r="D92" s="1">
        <f t="shared" si="2"/>
        <v>353.34772679767525</v>
      </c>
      <c r="E92" s="1">
        <f t="shared" si="3"/>
        <v>5919.2227529255497</v>
      </c>
    </row>
    <row r="93" spans="1:5" x14ac:dyDescent="0.3">
      <c r="A93">
        <v>55</v>
      </c>
      <c r="B93">
        <f t="shared" si="1"/>
        <v>5919.2227529255497</v>
      </c>
      <c r="C93" s="1">
        <f t="shared" si="0"/>
        <v>353.34772679767525</v>
      </c>
      <c r="D93" s="1">
        <f t="shared" si="2"/>
        <v>353.34772679767525</v>
      </c>
      <c r="E93" s="1">
        <f t="shared" si="3"/>
        <v>5565.8750261278747</v>
      </c>
    </row>
    <row r="94" spans="1:5" x14ac:dyDescent="0.3">
      <c r="A94">
        <v>56</v>
      </c>
      <c r="B94">
        <f t="shared" si="1"/>
        <v>5565.8750261278747</v>
      </c>
      <c r="C94" s="1">
        <f t="shared" si="0"/>
        <v>353.34772679767525</v>
      </c>
      <c r="D94" s="1">
        <f t="shared" si="2"/>
        <v>353.34772679767525</v>
      </c>
      <c r="E94" s="1">
        <f t="shared" si="3"/>
        <v>5212.5272993301996</v>
      </c>
    </row>
    <row r="95" spans="1:5" x14ac:dyDescent="0.3">
      <c r="A95">
        <v>57</v>
      </c>
      <c r="B95">
        <f t="shared" si="1"/>
        <v>5212.5272993301996</v>
      </c>
      <c r="C95" s="1">
        <f t="shared" si="0"/>
        <v>353.34772679767525</v>
      </c>
      <c r="D95" s="1">
        <f t="shared" si="2"/>
        <v>353.34772679767525</v>
      </c>
      <c r="E95" s="1">
        <f t="shared" si="3"/>
        <v>4859.1795725325246</v>
      </c>
    </row>
    <row r="96" spans="1:5" x14ac:dyDescent="0.3">
      <c r="A96">
        <v>58</v>
      </c>
      <c r="B96">
        <f t="shared" si="1"/>
        <v>4859.1795725325246</v>
      </c>
      <c r="C96" s="1">
        <f t="shared" si="0"/>
        <v>353.34772679767525</v>
      </c>
      <c r="D96" s="1">
        <f t="shared" si="2"/>
        <v>353.34772679767525</v>
      </c>
      <c r="E96" s="1">
        <f t="shared" si="3"/>
        <v>4505.8318457348496</v>
      </c>
    </row>
    <row r="97" spans="1:5" x14ac:dyDescent="0.3">
      <c r="A97">
        <v>59</v>
      </c>
      <c r="B97">
        <f t="shared" si="1"/>
        <v>4505.8318457348496</v>
      </c>
      <c r="C97" s="1">
        <f t="shared" si="0"/>
        <v>353.34772679767525</v>
      </c>
      <c r="D97" s="1">
        <f t="shared" si="2"/>
        <v>353.34772679767525</v>
      </c>
      <c r="E97" s="1">
        <f t="shared" si="3"/>
        <v>4152.4841189371746</v>
      </c>
    </row>
    <row r="98" spans="1:5" x14ac:dyDescent="0.3">
      <c r="A98">
        <v>60</v>
      </c>
      <c r="B98">
        <f t="shared" si="1"/>
        <v>4152.4841189371746</v>
      </c>
      <c r="C98" s="1">
        <f t="shared" si="0"/>
        <v>353.34772679767525</v>
      </c>
      <c r="D98" s="1">
        <f t="shared" si="2"/>
        <v>353.34772679767525</v>
      </c>
      <c r="E98" s="1">
        <f t="shared" si="3"/>
        <v>3799.1363921394995</v>
      </c>
    </row>
    <row r="99" spans="1:5" x14ac:dyDescent="0.3">
      <c r="A99">
        <v>61</v>
      </c>
      <c r="B99">
        <f t="shared" si="1"/>
        <v>3799.1363921394995</v>
      </c>
      <c r="C99" s="1">
        <f t="shared" si="0"/>
        <v>353.34772679767525</v>
      </c>
      <c r="D99" s="1">
        <f t="shared" si="2"/>
        <v>353.34772679767525</v>
      </c>
      <c r="E99" s="1">
        <f t="shared" si="3"/>
        <v>3445.7886653418245</v>
      </c>
    </row>
    <row r="100" spans="1:5" x14ac:dyDescent="0.3">
      <c r="A100">
        <v>62</v>
      </c>
      <c r="B100">
        <f t="shared" si="1"/>
        <v>3445.7886653418245</v>
      </c>
      <c r="C100" s="1">
        <f t="shared" si="0"/>
        <v>353.34772679767525</v>
      </c>
      <c r="D100" s="1">
        <f t="shared" si="2"/>
        <v>353.34772679767525</v>
      </c>
      <c r="E100" s="1">
        <f t="shared" si="3"/>
        <v>3092.4409385441495</v>
      </c>
    </row>
    <row r="101" spans="1:5" x14ac:dyDescent="0.3">
      <c r="A101">
        <v>63</v>
      </c>
      <c r="B101">
        <f t="shared" si="1"/>
        <v>3092.4409385441495</v>
      </c>
      <c r="C101" s="1">
        <f t="shared" si="0"/>
        <v>353.34772679767525</v>
      </c>
      <c r="D101" s="1">
        <f t="shared" si="2"/>
        <v>353.34772679767525</v>
      </c>
      <c r="E101" s="1">
        <f t="shared" si="3"/>
        <v>2739.0932117464745</v>
      </c>
    </row>
    <row r="102" spans="1:5" x14ac:dyDescent="0.3">
      <c r="A102">
        <v>64</v>
      </c>
      <c r="B102">
        <f t="shared" si="1"/>
        <v>2739.0932117464745</v>
      </c>
      <c r="C102" s="1">
        <f t="shared" si="0"/>
        <v>353.34772679767525</v>
      </c>
      <c r="D102" s="1">
        <f t="shared" si="2"/>
        <v>353.34772679767525</v>
      </c>
      <c r="E102" s="1">
        <f t="shared" si="3"/>
        <v>2385.7454849487995</v>
      </c>
    </row>
    <row r="103" spans="1:5" x14ac:dyDescent="0.3">
      <c r="A103">
        <v>65</v>
      </c>
      <c r="B103">
        <f t="shared" si="1"/>
        <v>2385.7454849487995</v>
      </c>
      <c r="C103" s="1">
        <f t="shared" si="0"/>
        <v>353.34772679767525</v>
      </c>
      <c r="D103" s="1">
        <f t="shared" si="2"/>
        <v>353.34772679767525</v>
      </c>
      <c r="E103" s="1">
        <f t="shared" si="3"/>
        <v>2032.3977581511242</v>
      </c>
    </row>
    <row r="104" spans="1:5" x14ac:dyDescent="0.3">
      <c r="A104">
        <v>66</v>
      </c>
      <c r="B104">
        <f t="shared" si="1"/>
        <v>2032.3977581511242</v>
      </c>
      <c r="C104" s="1">
        <f t="shared" ref="C104:C127" si="4">$A$32</f>
        <v>353.34772679767525</v>
      </c>
      <c r="D104" s="1">
        <f t="shared" si="2"/>
        <v>353.34772679767525</v>
      </c>
      <c r="E104" s="1">
        <f t="shared" si="3"/>
        <v>1679.050031353449</v>
      </c>
    </row>
    <row r="105" spans="1:5" x14ac:dyDescent="0.3">
      <c r="A105">
        <v>67</v>
      </c>
      <c r="B105">
        <f t="shared" ref="B105:B127" si="5">E104</f>
        <v>1679.050031353449</v>
      </c>
      <c r="C105" s="1">
        <f t="shared" si="4"/>
        <v>353.34772679767525</v>
      </c>
      <c r="D105" s="1">
        <f t="shared" ref="D105:D127" si="6">(B105*$C$29/12)+C105-(B105*$C$29/12)</f>
        <v>353.34772679767525</v>
      </c>
      <c r="E105" s="1">
        <f t="shared" ref="E105:E128" si="7">B105-D105</f>
        <v>1325.7023045557737</v>
      </c>
    </row>
    <row r="106" spans="1:5" x14ac:dyDescent="0.3">
      <c r="A106">
        <v>68</v>
      </c>
      <c r="B106">
        <f t="shared" si="5"/>
        <v>1325.7023045557737</v>
      </c>
      <c r="C106" s="1">
        <f t="shared" si="4"/>
        <v>353.34772679767525</v>
      </c>
      <c r="D106" s="1">
        <f t="shared" si="6"/>
        <v>353.34772679767525</v>
      </c>
      <c r="E106" s="1">
        <f t="shared" si="7"/>
        <v>972.35457775809846</v>
      </c>
    </row>
    <row r="107" spans="1:5" x14ac:dyDescent="0.3">
      <c r="A107">
        <v>69</v>
      </c>
      <c r="B107">
        <f t="shared" si="5"/>
        <v>972.35457775809846</v>
      </c>
      <c r="C107" s="1">
        <f t="shared" si="4"/>
        <v>353.34772679767525</v>
      </c>
      <c r="D107" s="1">
        <f t="shared" si="6"/>
        <v>353.34772679767525</v>
      </c>
      <c r="E107" s="1">
        <f t="shared" si="7"/>
        <v>619.00685096042321</v>
      </c>
    </row>
    <row r="108" spans="1:5" x14ac:dyDescent="0.3">
      <c r="A108">
        <v>70</v>
      </c>
      <c r="B108">
        <f t="shared" si="5"/>
        <v>619.00685096042321</v>
      </c>
      <c r="C108" s="1">
        <f t="shared" si="4"/>
        <v>353.34772679767525</v>
      </c>
      <c r="D108" s="1">
        <f t="shared" si="6"/>
        <v>353.34772679767525</v>
      </c>
      <c r="E108" s="1">
        <f t="shared" si="7"/>
        <v>265.65912416274796</v>
      </c>
    </row>
    <row r="109" spans="1:5" x14ac:dyDescent="0.3">
      <c r="A109">
        <v>71</v>
      </c>
      <c r="B109">
        <f t="shared" si="5"/>
        <v>265.65912416274796</v>
      </c>
      <c r="C109" s="1">
        <f t="shared" si="4"/>
        <v>353.34772679767525</v>
      </c>
      <c r="D109" s="1">
        <f t="shared" si="6"/>
        <v>353.34772679767525</v>
      </c>
      <c r="E109" s="1">
        <f t="shared" si="7"/>
        <v>-87.688602634927292</v>
      </c>
    </row>
    <row r="110" spans="1:5" x14ac:dyDescent="0.3">
      <c r="A110">
        <v>72</v>
      </c>
      <c r="B110">
        <f t="shared" si="5"/>
        <v>-87.688602634927292</v>
      </c>
      <c r="C110" s="1">
        <f t="shared" si="4"/>
        <v>353.34772679767525</v>
      </c>
      <c r="D110" s="1">
        <f t="shared" si="6"/>
        <v>353.34772679767525</v>
      </c>
      <c r="E110" s="1">
        <f t="shared" si="7"/>
        <v>-441.03632943260254</v>
      </c>
    </row>
    <row r="111" spans="1:5" x14ac:dyDescent="0.3">
      <c r="A111">
        <v>73</v>
      </c>
      <c r="B111">
        <f t="shared" si="5"/>
        <v>-441.03632943260254</v>
      </c>
      <c r="C111" s="1">
        <f t="shared" si="4"/>
        <v>353.34772679767525</v>
      </c>
      <c r="D111" s="1">
        <f t="shared" si="6"/>
        <v>353.34772679767525</v>
      </c>
      <c r="E111" s="1">
        <f t="shared" si="7"/>
        <v>-794.38405623027779</v>
      </c>
    </row>
    <row r="112" spans="1:5" x14ac:dyDescent="0.3">
      <c r="A112">
        <v>74</v>
      </c>
      <c r="B112">
        <f t="shared" si="5"/>
        <v>-794.38405623027779</v>
      </c>
      <c r="C112" s="1">
        <f t="shared" si="4"/>
        <v>353.34772679767525</v>
      </c>
      <c r="D112" s="1">
        <f t="shared" si="6"/>
        <v>353.34772679767525</v>
      </c>
      <c r="E112" s="1">
        <f t="shared" si="7"/>
        <v>-1147.731783027953</v>
      </c>
    </row>
    <row r="113" spans="1:5" x14ac:dyDescent="0.3">
      <c r="A113">
        <v>75</v>
      </c>
      <c r="B113">
        <f t="shared" si="5"/>
        <v>-1147.731783027953</v>
      </c>
      <c r="C113" s="1">
        <f t="shared" si="4"/>
        <v>353.34772679767525</v>
      </c>
      <c r="D113" s="1">
        <f t="shared" si="6"/>
        <v>353.34772679767525</v>
      </c>
      <c r="E113" s="1">
        <f t="shared" si="7"/>
        <v>-1501.0795098256283</v>
      </c>
    </row>
    <row r="114" spans="1:5" x14ac:dyDescent="0.3">
      <c r="A114">
        <v>76</v>
      </c>
      <c r="B114">
        <f t="shared" si="5"/>
        <v>-1501.0795098256283</v>
      </c>
      <c r="C114" s="1">
        <f t="shared" si="4"/>
        <v>353.34772679767525</v>
      </c>
      <c r="D114" s="1">
        <f t="shared" si="6"/>
        <v>353.34772679767525</v>
      </c>
      <c r="E114" s="1">
        <f t="shared" si="7"/>
        <v>-1854.4272366233035</v>
      </c>
    </row>
    <row r="115" spans="1:5" x14ac:dyDescent="0.3">
      <c r="A115">
        <v>77</v>
      </c>
      <c r="B115">
        <f t="shared" si="5"/>
        <v>-1854.4272366233035</v>
      </c>
      <c r="C115" s="1">
        <f t="shared" si="4"/>
        <v>353.34772679767525</v>
      </c>
      <c r="D115" s="1">
        <f t="shared" si="6"/>
        <v>353.34772679767525</v>
      </c>
      <c r="E115" s="1">
        <f t="shared" si="7"/>
        <v>-2207.7749634209786</v>
      </c>
    </row>
    <row r="116" spans="1:5" x14ac:dyDescent="0.3">
      <c r="A116">
        <v>78</v>
      </c>
      <c r="B116">
        <f t="shared" si="5"/>
        <v>-2207.7749634209786</v>
      </c>
      <c r="C116" s="1">
        <f t="shared" si="4"/>
        <v>353.34772679767525</v>
      </c>
      <c r="D116" s="1">
        <f t="shared" si="6"/>
        <v>353.34772679767525</v>
      </c>
      <c r="E116" s="1">
        <f t="shared" si="7"/>
        <v>-2561.1226902186536</v>
      </c>
    </row>
    <row r="117" spans="1:5" x14ac:dyDescent="0.3">
      <c r="A117">
        <v>79</v>
      </c>
      <c r="B117">
        <f t="shared" si="5"/>
        <v>-2561.1226902186536</v>
      </c>
      <c r="C117" s="1">
        <f t="shared" si="4"/>
        <v>353.34772679767525</v>
      </c>
      <c r="D117" s="1">
        <f t="shared" si="6"/>
        <v>353.34772679767525</v>
      </c>
      <c r="E117" s="1">
        <f t="shared" si="7"/>
        <v>-2914.4704170163286</v>
      </c>
    </row>
    <row r="118" spans="1:5" x14ac:dyDescent="0.3">
      <c r="A118">
        <v>80</v>
      </c>
      <c r="B118">
        <f t="shared" si="5"/>
        <v>-2914.4704170163286</v>
      </c>
      <c r="C118" s="1">
        <f t="shared" si="4"/>
        <v>353.34772679767525</v>
      </c>
      <c r="D118" s="1">
        <f t="shared" si="6"/>
        <v>353.34772679767525</v>
      </c>
      <c r="E118" s="1">
        <f t="shared" si="7"/>
        <v>-3267.8181438140036</v>
      </c>
    </row>
    <row r="119" spans="1:5" x14ac:dyDescent="0.3">
      <c r="A119">
        <v>81</v>
      </c>
      <c r="B119">
        <f t="shared" si="5"/>
        <v>-3267.8181438140036</v>
      </c>
      <c r="C119" s="1">
        <f t="shared" si="4"/>
        <v>353.34772679767525</v>
      </c>
      <c r="D119" s="1">
        <f t="shared" si="6"/>
        <v>353.34772679767525</v>
      </c>
      <c r="E119" s="1">
        <f t="shared" si="7"/>
        <v>-3621.1658706116787</v>
      </c>
    </row>
    <row r="120" spans="1:5" x14ac:dyDescent="0.3">
      <c r="A120">
        <v>82</v>
      </c>
      <c r="B120">
        <f t="shared" si="5"/>
        <v>-3621.1658706116787</v>
      </c>
      <c r="C120" s="1">
        <f t="shared" si="4"/>
        <v>353.34772679767525</v>
      </c>
      <c r="D120" s="1">
        <f t="shared" si="6"/>
        <v>353.34772679767525</v>
      </c>
      <c r="E120" s="1">
        <f t="shared" si="7"/>
        <v>-3974.5135974093537</v>
      </c>
    </row>
    <row r="121" spans="1:5" x14ac:dyDescent="0.3">
      <c r="A121">
        <v>83</v>
      </c>
      <c r="B121">
        <f t="shared" si="5"/>
        <v>-3974.5135974093537</v>
      </c>
      <c r="C121" s="1">
        <f t="shared" si="4"/>
        <v>353.34772679767525</v>
      </c>
      <c r="D121" s="1">
        <f t="shared" si="6"/>
        <v>353.34772679767525</v>
      </c>
      <c r="E121" s="1">
        <f t="shared" si="7"/>
        <v>-4327.8613242070287</v>
      </c>
    </row>
    <row r="122" spans="1:5" x14ac:dyDescent="0.3">
      <c r="A122">
        <v>84</v>
      </c>
      <c r="B122">
        <f t="shared" si="5"/>
        <v>-4327.8613242070287</v>
      </c>
      <c r="C122" s="1">
        <f t="shared" si="4"/>
        <v>353.34772679767525</v>
      </c>
      <c r="D122" s="1">
        <f t="shared" si="6"/>
        <v>353.34772679767525</v>
      </c>
      <c r="E122" s="1">
        <f t="shared" si="7"/>
        <v>-4681.2090510047037</v>
      </c>
    </row>
    <row r="123" spans="1:5" x14ac:dyDescent="0.3">
      <c r="A123">
        <v>85</v>
      </c>
      <c r="B123">
        <f t="shared" si="5"/>
        <v>-4681.2090510047037</v>
      </c>
      <c r="C123" s="1">
        <f t="shared" si="4"/>
        <v>353.34772679767525</v>
      </c>
      <c r="D123" s="1">
        <f t="shared" si="6"/>
        <v>353.34772679767525</v>
      </c>
      <c r="E123" s="1">
        <f t="shared" si="7"/>
        <v>-5034.5567778023787</v>
      </c>
    </row>
    <row r="124" spans="1:5" x14ac:dyDescent="0.3">
      <c r="A124">
        <v>86</v>
      </c>
      <c r="B124">
        <f t="shared" si="5"/>
        <v>-5034.5567778023787</v>
      </c>
      <c r="C124" s="1">
        <f t="shared" si="4"/>
        <v>353.34772679767525</v>
      </c>
      <c r="D124" s="1">
        <f t="shared" si="6"/>
        <v>353.34772679767525</v>
      </c>
      <c r="E124" s="1">
        <f t="shared" si="7"/>
        <v>-5387.9045046000538</v>
      </c>
    </row>
    <row r="125" spans="1:5" x14ac:dyDescent="0.3">
      <c r="A125">
        <v>87</v>
      </c>
      <c r="B125">
        <f t="shared" si="5"/>
        <v>-5387.9045046000538</v>
      </c>
      <c r="C125" s="1">
        <f t="shared" si="4"/>
        <v>353.34772679767525</v>
      </c>
      <c r="D125" s="1">
        <f t="shared" si="6"/>
        <v>353.34772679767525</v>
      </c>
      <c r="E125" s="1">
        <f t="shared" si="7"/>
        <v>-5741.2522313977288</v>
      </c>
    </row>
    <row r="126" spans="1:5" x14ac:dyDescent="0.3">
      <c r="A126">
        <v>88</v>
      </c>
      <c r="B126">
        <f t="shared" si="5"/>
        <v>-5741.2522313977288</v>
      </c>
      <c r="C126" s="1">
        <f t="shared" si="4"/>
        <v>353.34772679767525</v>
      </c>
      <c r="D126" s="1">
        <f t="shared" si="6"/>
        <v>353.34772679767525</v>
      </c>
      <c r="E126" s="1">
        <f t="shared" si="7"/>
        <v>-6094.5999581954038</v>
      </c>
    </row>
    <row r="127" spans="1:5" x14ac:dyDescent="0.3">
      <c r="B127">
        <f t="shared" si="5"/>
        <v>-6094.5999581954038</v>
      </c>
      <c r="C127" s="1">
        <f t="shared" si="4"/>
        <v>353.34772679767525</v>
      </c>
      <c r="D127" s="1">
        <f t="shared" si="6"/>
        <v>353.34772679767525</v>
      </c>
      <c r="E127" s="1">
        <f t="shared" si="7"/>
        <v>-6447.9476849930788</v>
      </c>
    </row>
    <row r="128" spans="1:5" x14ac:dyDescent="0.3">
      <c r="E128" s="1">
        <f t="shared" si="7"/>
        <v>0</v>
      </c>
    </row>
  </sheetData>
  <mergeCells count="2">
    <mergeCell ref="A6:C6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dcterms:created xsi:type="dcterms:W3CDTF">2022-05-31T15:03:29Z</dcterms:created>
  <dcterms:modified xsi:type="dcterms:W3CDTF">2022-05-31T17:07:20Z</dcterms:modified>
</cp:coreProperties>
</file>