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525" activeTab="3"/>
  </bookViews>
  <sheets>
    <sheet name="val" sheetId="1" r:id="rId1"/>
    <sheet name="test" sheetId="2" r:id="rId2"/>
    <sheet name="val_1" sheetId="3" r:id="rId3"/>
    <sheet name="test_1" sheetId="4" r:id="rId4"/>
  </sheets>
  <calcPr calcId="144525"/>
</workbook>
</file>

<file path=xl/sharedStrings.xml><?xml version="1.0" encoding="utf-8"?>
<sst xmlns="http://schemas.openxmlformats.org/spreadsheetml/2006/main" count="69" uniqueCount="20">
  <si>
    <t>light</t>
  </si>
  <si>
    <t>p</t>
  </si>
  <si>
    <t>r</t>
  </si>
  <si>
    <t>mAP50</t>
  </si>
  <si>
    <t>mAP50:95</t>
  </si>
  <si>
    <t>f1</t>
  </si>
  <si>
    <t>f2</t>
  </si>
  <si>
    <t>Proposed</t>
  </si>
  <si>
    <t>NIQE_train</t>
  </si>
  <si>
    <t>NIQE_self_train</t>
  </si>
  <si>
    <t>BRISQUE</t>
  </si>
  <si>
    <t xml:space="preserve">NIQE </t>
  </si>
  <si>
    <t>vis</t>
  </si>
  <si>
    <t>exposure</t>
  </si>
  <si>
    <t>distribution</t>
  </si>
  <si>
    <t xml:space="preserve">f2 pearson </t>
  </si>
  <si>
    <t>mAP50 pearson</t>
  </si>
  <si>
    <t>f2 srcc</t>
  </si>
  <si>
    <t>mAP50 srcc</t>
  </si>
  <si>
    <t>Optimized_Proposed by valid dataset</t>
  </si>
</sst>
</file>

<file path=xl/styles.xml><?xml version="1.0" encoding="utf-8"?>
<styleSheet xmlns="http://schemas.openxmlformats.org/spreadsheetml/2006/main">
  <numFmts count="5">
    <numFmt numFmtId="176" formatCode="0.00_);[Red]\(0.00\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9" borderId="5" applyNumberFormat="0" applyFont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3" fontId="1" fillId="0" borderId="0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left"/>
    </xf>
    <xf numFmtId="3" fontId="2" fillId="0" borderId="0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/>
    <xf numFmtId="176" fontId="1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4" fontId="0" fillId="0" borderId="0" xfId="0" applyNumberFormat="1" applyAlignment="1"/>
    <xf numFmtId="0" fontId="0" fillId="0" borderId="0" xfId="0" applyFont="1" applyFill="1" applyAlignment="1"/>
    <xf numFmtId="3" fontId="0" fillId="0" borderId="0" xfId="0" applyNumberFormat="1" applyAlignment="1">
      <alignment horizontal="right"/>
    </xf>
    <xf numFmtId="4" fontId="0" fillId="0" borderId="0" xfId="0" applyNumberFormat="1" applyFont="1" applyFill="1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O42"/>
  <sheetViews>
    <sheetView zoomScale="85" zoomScaleNormal="85" workbookViewId="0">
      <selection activeCell="A1" sqref="A1:O16"/>
    </sheetView>
  </sheetViews>
  <sheetFormatPr defaultColWidth="9" defaultRowHeight="15"/>
  <cols>
    <col min="1" max="1" width="11.8592592592593" style="12" customWidth="1"/>
    <col min="2" max="9" width="11.8592592592593" style="6" customWidth="1"/>
    <col min="10" max="10" width="13.4444444444444" style="6" customWidth="1"/>
    <col min="11" max="11" width="12.1555555555556" style="7" customWidth="1"/>
    <col min="12" max="12" width="12.4148148148148" style="6" customWidth="1"/>
    <col min="13" max="13" width="15.4444444444444" customWidth="1"/>
    <col min="14" max="14" width="12.4444444444444"/>
    <col min="15" max="15" width="14.2444444444444" customWidth="1"/>
    <col min="16" max="16" width="17.2518518518519" customWidth="1"/>
  </cols>
  <sheetData>
    <row r="1" ht="16.5" customHeight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6" t="s">
        <v>8</v>
      </c>
      <c r="J1" s="6" t="s">
        <v>9</v>
      </c>
      <c r="K1" s="7" t="s">
        <v>10</v>
      </c>
      <c r="L1" s="2" t="s">
        <v>11</v>
      </c>
      <c r="M1" t="s">
        <v>12</v>
      </c>
      <c r="N1" t="s">
        <v>13</v>
      </c>
      <c r="O1" t="s">
        <v>14</v>
      </c>
    </row>
    <row r="2" ht="16.5" customHeight="1" spans="1:15">
      <c r="A2" s="3">
        <v>-150</v>
      </c>
      <c r="B2" s="4">
        <v>0.48</v>
      </c>
      <c r="C2" s="4">
        <v>0.393</v>
      </c>
      <c r="D2" s="4">
        <v>0.386</v>
      </c>
      <c r="E2" s="4">
        <v>0.164</v>
      </c>
      <c r="F2" s="4">
        <v>0.432164948</v>
      </c>
      <c r="G2" s="4">
        <v>0.407782101</v>
      </c>
      <c r="H2" s="4">
        <v>0.4396</v>
      </c>
      <c r="I2" s="9">
        <v>18.6022</v>
      </c>
      <c r="J2" s="9">
        <v>6.6069</v>
      </c>
      <c r="K2" s="10">
        <v>43.2107</v>
      </c>
      <c r="L2" s="4">
        <v>13.7729</v>
      </c>
      <c r="M2" s="11">
        <v>0.0814905927558818</v>
      </c>
      <c r="N2" s="11">
        <v>0.746954517029879</v>
      </c>
      <c r="O2" s="11">
        <v>0.0156562992904486</v>
      </c>
    </row>
    <row r="3" ht="16.5" customHeight="1" spans="1:15">
      <c r="A3" s="3">
        <v>-100</v>
      </c>
      <c r="B3" s="4">
        <v>0.595</v>
      </c>
      <c r="C3" s="4">
        <v>0.58</v>
      </c>
      <c r="D3" s="4">
        <v>0.6</v>
      </c>
      <c r="E3" s="4">
        <v>0.288</v>
      </c>
      <c r="F3" s="4">
        <v>0.587404255</v>
      </c>
      <c r="G3" s="4">
        <v>0.582939189</v>
      </c>
      <c r="H3" s="4">
        <v>0.5765</v>
      </c>
      <c r="I3" s="9">
        <v>17.412</v>
      </c>
      <c r="J3" s="9">
        <v>8.4795</v>
      </c>
      <c r="K3" s="10">
        <v>42.4839</v>
      </c>
      <c r="L3" s="4">
        <v>14.8153</v>
      </c>
      <c r="M3" s="11">
        <v>0.16759716235508</v>
      </c>
      <c r="N3" s="11">
        <v>0.396231148703056</v>
      </c>
      <c r="O3" s="11">
        <v>0.0417663332565513</v>
      </c>
    </row>
    <row r="4" ht="16.5" customHeight="1" spans="1:15">
      <c r="A4" s="3">
        <v>-50</v>
      </c>
      <c r="B4" s="4">
        <v>0.664</v>
      </c>
      <c r="C4" s="4">
        <v>0.57</v>
      </c>
      <c r="D4" s="4">
        <v>0.604</v>
      </c>
      <c r="E4" s="4">
        <v>0.293</v>
      </c>
      <c r="F4" s="4">
        <v>0.613419773</v>
      </c>
      <c r="G4" s="4">
        <v>0.586608803</v>
      </c>
      <c r="H4" s="4">
        <v>0.6599</v>
      </c>
      <c r="I4" s="9">
        <v>7.2026</v>
      </c>
      <c r="J4" s="9">
        <v>5.4698</v>
      </c>
      <c r="K4" s="10">
        <v>40.814</v>
      </c>
      <c r="L4" s="4">
        <v>16.1725</v>
      </c>
      <c r="M4" s="11">
        <v>0.230417981351953</v>
      </c>
      <c r="N4" s="11">
        <v>0.202417527583608</v>
      </c>
      <c r="O4" s="11">
        <v>0.0483647746574638</v>
      </c>
    </row>
    <row r="5" ht="16.5" customHeight="1" spans="1:15">
      <c r="A5" s="3">
        <v>-30</v>
      </c>
      <c r="B5" s="4">
        <v>0.581</v>
      </c>
      <c r="C5" s="4">
        <v>0.639</v>
      </c>
      <c r="D5" s="4">
        <v>0.614</v>
      </c>
      <c r="E5" s="4">
        <v>0.304</v>
      </c>
      <c r="F5" s="4">
        <v>0.608621311</v>
      </c>
      <c r="G5" s="4">
        <v>0.626491731</v>
      </c>
      <c r="H5" s="4">
        <v>0.6833</v>
      </c>
      <c r="I5" s="9">
        <v>2.8972</v>
      </c>
      <c r="J5" s="9">
        <v>2.7279</v>
      </c>
      <c r="K5" s="10">
        <v>37.2681</v>
      </c>
      <c r="L5" s="4">
        <v>16.7846</v>
      </c>
      <c r="M5" s="11">
        <v>0.242373189776154</v>
      </c>
      <c r="N5" s="11">
        <v>0.140624785841557</v>
      </c>
      <c r="O5" s="11">
        <v>0.0518956096394935</v>
      </c>
    </row>
    <row r="6" ht="16.5" customHeight="1" spans="1:15">
      <c r="A6" s="3">
        <v>-20</v>
      </c>
      <c r="B6" s="4">
        <v>0.612</v>
      </c>
      <c r="C6" s="4">
        <v>0.558</v>
      </c>
      <c r="D6" s="4">
        <v>0.598</v>
      </c>
      <c r="E6" s="4">
        <v>0.296</v>
      </c>
      <c r="F6" s="4">
        <v>0.583753846</v>
      </c>
      <c r="G6" s="4">
        <v>0.568023952</v>
      </c>
      <c r="H6" s="4">
        <v>0.6963</v>
      </c>
      <c r="I6" s="9">
        <v>2.6986</v>
      </c>
      <c r="J6" s="9">
        <v>2.645</v>
      </c>
      <c r="K6" s="10">
        <v>34.9551</v>
      </c>
      <c r="L6" s="4">
        <v>17.466</v>
      </c>
      <c r="M6" s="11">
        <v>0.247489172318659</v>
      </c>
      <c r="N6" s="11">
        <v>0.105842451129043</v>
      </c>
      <c r="O6" s="11">
        <v>0.052744187236196</v>
      </c>
    </row>
    <row r="7" ht="16.5" customHeight="1" spans="1:15">
      <c r="A7" s="3">
        <v>-15</v>
      </c>
      <c r="B7" s="4">
        <v>0.642</v>
      </c>
      <c r="C7" s="4">
        <v>0.578</v>
      </c>
      <c r="D7" s="4">
        <v>0.598</v>
      </c>
      <c r="E7" s="4">
        <v>0.297</v>
      </c>
      <c r="F7" s="4">
        <v>0.608321311</v>
      </c>
      <c r="G7" s="4">
        <v>0.589758423</v>
      </c>
      <c r="H7" s="4">
        <v>0.7038</v>
      </c>
      <c r="I7" s="9">
        <v>2.6594</v>
      </c>
      <c r="J7" s="9">
        <v>2.642</v>
      </c>
      <c r="K7" s="10">
        <v>34.4868</v>
      </c>
      <c r="L7" s="4">
        <v>17.7351</v>
      </c>
      <c r="M7" s="11">
        <v>0.250100625830144</v>
      </c>
      <c r="N7" s="11">
        <v>0.0859979033888432</v>
      </c>
      <c r="O7" s="11">
        <v>0.0528017166357416</v>
      </c>
    </row>
    <row r="8" ht="16.5" customHeight="1" spans="1:15">
      <c r="A8" s="3">
        <v>-10</v>
      </c>
      <c r="B8" s="4">
        <v>0.626</v>
      </c>
      <c r="C8" s="4">
        <v>0.582</v>
      </c>
      <c r="D8" s="4">
        <v>0.601</v>
      </c>
      <c r="E8" s="4">
        <v>0.294</v>
      </c>
      <c r="F8" s="4">
        <v>0.603198675</v>
      </c>
      <c r="G8" s="4">
        <v>0.590298121</v>
      </c>
      <c r="H8" s="4">
        <v>0.7117</v>
      </c>
      <c r="I8" s="9">
        <v>2.6449</v>
      </c>
      <c r="J8" s="9">
        <v>2.6481</v>
      </c>
      <c r="K8" s="10">
        <v>34.6845</v>
      </c>
      <c r="L8" s="4">
        <v>17.954</v>
      </c>
      <c r="M8" s="11">
        <v>0.252233465795245</v>
      </c>
      <c r="N8" s="11">
        <v>0.0643487441748904</v>
      </c>
      <c r="O8" s="11">
        <v>0.0528697292843872</v>
      </c>
    </row>
    <row r="9" ht="16.5" customHeight="1" spans="1:15">
      <c r="A9" s="3">
        <v>0</v>
      </c>
      <c r="B9" s="4">
        <v>0.645</v>
      </c>
      <c r="C9" s="4">
        <v>0.597</v>
      </c>
      <c r="D9" s="4">
        <v>0.622</v>
      </c>
      <c r="E9" s="4">
        <v>0.31</v>
      </c>
      <c r="F9" s="4">
        <v>0.620072464</v>
      </c>
      <c r="G9" s="4">
        <v>0.60601983</v>
      </c>
      <c r="H9" s="4">
        <v>0.7276</v>
      </c>
      <c r="I9" s="9">
        <v>2.6496</v>
      </c>
      <c r="J9" s="9">
        <v>2.6496</v>
      </c>
      <c r="K9" s="10">
        <v>34.7385</v>
      </c>
      <c r="L9" s="4">
        <v>17.9345</v>
      </c>
      <c r="M9" s="11">
        <v>0.261177535870343</v>
      </c>
      <c r="N9" s="11">
        <v>0.027682677151864</v>
      </c>
      <c r="O9" s="11">
        <v>0.0506834051493868</v>
      </c>
    </row>
    <row r="10" ht="16.5" customHeight="1" spans="1:15">
      <c r="A10" s="3">
        <v>10</v>
      </c>
      <c r="B10" s="4">
        <v>0.557</v>
      </c>
      <c r="C10" s="4">
        <v>0.62</v>
      </c>
      <c r="D10" s="4">
        <v>0.596</v>
      </c>
      <c r="E10" s="4">
        <v>0.29</v>
      </c>
      <c r="F10" s="4">
        <v>0.586813933729822</v>
      </c>
      <c r="G10" s="4">
        <v>0.606285112359551</v>
      </c>
      <c r="H10" s="4">
        <v>0.7373</v>
      </c>
      <c r="I10" s="9">
        <v>2.6487</v>
      </c>
      <c r="J10" s="9">
        <v>2.653</v>
      </c>
      <c r="K10" s="10">
        <v>34.7075</v>
      </c>
      <c r="L10" s="4">
        <v>17.7401</v>
      </c>
      <c r="M10" s="11">
        <v>0.274991722753257</v>
      </c>
      <c r="N10" s="11">
        <v>0.0139284528765762</v>
      </c>
      <c r="O10" s="11">
        <v>0.0492214471613543</v>
      </c>
    </row>
    <row r="11" ht="16.5" customHeight="1" spans="1:15">
      <c r="A11" s="3">
        <v>20</v>
      </c>
      <c r="B11" s="4">
        <v>0.569</v>
      </c>
      <c r="C11" s="4">
        <v>0.572</v>
      </c>
      <c r="D11" s="4">
        <v>0.579</v>
      </c>
      <c r="E11" s="4">
        <v>0.279</v>
      </c>
      <c r="F11" s="4">
        <v>0.570496056091148</v>
      </c>
      <c r="G11" s="4">
        <v>0.571397471910112</v>
      </c>
      <c r="H11" s="4">
        <v>0.7387</v>
      </c>
      <c r="I11" s="9">
        <v>2.6761</v>
      </c>
      <c r="J11" s="9">
        <v>2.6623</v>
      </c>
      <c r="K11" s="10">
        <v>34.711</v>
      </c>
      <c r="L11" s="4">
        <v>17.1023</v>
      </c>
      <c r="M11" s="11">
        <v>0.290945558541279</v>
      </c>
      <c r="N11" s="11">
        <v>0.0255867191783169</v>
      </c>
      <c r="O11" s="11">
        <v>0.0492612515680025</v>
      </c>
    </row>
    <row r="12" ht="16.5" customHeight="1" spans="1:15">
      <c r="A12" s="3">
        <v>30</v>
      </c>
      <c r="B12" s="4">
        <v>0.627</v>
      </c>
      <c r="C12" s="4">
        <v>0.57</v>
      </c>
      <c r="D12" s="4">
        <v>0.595</v>
      </c>
      <c r="E12" s="4">
        <v>0.294</v>
      </c>
      <c r="F12" s="4">
        <v>0.597142857142857</v>
      </c>
      <c r="G12" s="4">
        <v>0.580555555555555</v>
      </c>
      <c r="H12" s="4">
        <v>0.736</v>
      </c>
      <c r="I12" s="9">
        <v>2.7353</v>
      </c>
      <c r="J12" s="9">
        <v>2.6692</v>
      </c>
      <c r="K12" s="10">
        <v>34.72</v>
      </c>
      <c r="L12" s="4">
        <v>16.3009</v>
      </c>
      <c r="M12" s="11">
        <v>0.307716705635781</v>
      </c>
      <c r="N12" s="11">
        <v>0.0489228472793311</v>
      </c>
      <c r="O12" s="11">
        <v>0.0509227681490233</v>
      </c>
    </row>
    <row r="13" ht="16.5" customHeight="1" spans="1:15">
      <c r="A13" s="3">
        <v>50</v>
      </c>
      <c r="B13" s="4">
        <v>0.69</v>
      </c>
      <c r="C13" s="4">
        <v>0.586</v>
      </c>
      <c r="D13" s="4">
        <v>0.62</v>
      </c>
      <c r="E13" s="4">
        <v>0.308</v>
      </c>
      <c r="F13" s="4">
        <v>0.633761755485893</v>
      </c>
      <c r="G13" s="4">
        <v>0.60421398684997</v>
      </c>
      <c r="H13" s="4">
        <v>0.7184</v>
      </c>
      <c r="I13" s="9">
        <v>3.0043</v>
      </c>
      <c r="J13" s="9">
        <v>2.6892</v>
      </c>
      <c r="K13" s="10">
        <v>34.3896</v>
      </c>
      <c r="L13" s="4">
        <v>15.1898</v>
      </c>
      <c r="M13" s="11">
        <v>0.342362787201622</v>
      </c>
      <c r="N13" s="11">
        <v>0.131748689350329</v>
      </c>
      <c r="O13" s="11">
        <v>0.055295455517912</v>
      </c>
    </row>
    <row r="14" ht="16.5" customHeight="1" spans="1:15">
      <c r="A14" s="3">
        <v>60</v>
      </c>
      <c r="B14" s="4">
        <v>0.578</v>
      </c>
      <c r="C14" s="4">
        <v>0.608</v>
      </c>
      <c r="D14" s="4">
        <v>0.581</v>
      </c>
      <c r="E14" s="4">
        <v>0.291</v>
      </c>
      <c r="F14" s="4">
        <v>0.592620573355818</v>
      </c>
      <c r="G14" s="4">
        <v>0.601753424657534</v>
      </c>
      <c r="H14" s="4">
        <v>0.7031</v>
      </c>
      <c r="I14" s="9">
        <v>3.2942</v>
      </c>
      <c r="J14" s="9">
        <v>2.7012</v>
      </c>
      <c r="K14" s="10">
        <v>33.7457</v>
      </c>
      <c r="L14" s="4">
        <v>14.5831</v>
      </c>
      <c r="M14" s="11">
        <v>0.362005933570976</v>
      </c>
      <c r="N14" s="11">
        <v>0.191494606419613</v>
      </c>
      <c r="O14" s="11">
        <v>0.0611151058283016</v>
      </c>
    </row>
    <row r="15" ht="16.5" customHeight="1" spans="1:15">
      <c r="A15" s="3">
        <v>70</v>
      </c>
      <c r="B15" s="4">
        <v>0.603</v>
      </c>
      <c r="C15" s="4">
        <v>0.496</v>
      </c>
      <c r="D15" s="4">
        <v>0.513</v>
      </c>
      <c r="E15" s="4">
        <v>0.241</v>
      </c>
      <c r="F15" s="4">
        <v>0.544291173794358</v>
      </c>
      <c r="G15" s="4">
        <v>0.514250343878955</v>
      </c>
      <c r="H15" s="4">
        <v>0.6876</v>
      </c>
      <c r="I15" s="9">
        <v>3.7503</v>
      </c>
      <c r="J15" s="9">
        <v>2.7141</v>
      </c>
      <c r="K15" s="10">
        <v>32.8734</v>
      </c>
      <c r="L15" s="4">
        <v>14.0491</v>
      </c>
      <c r="M15" s="11">
        <v>0.387574056644708</v>
      </c>
      <c r="N15" s="11">
        <v>0.260401702345463</v>
      </c>
      <c r="O15" s="11">
        <v>0.0643617388815104</v>
      </c>
    </row>
    <row r="16" ht="16.5" customHeight="1" spans="1:15">
      <c r="A16" s="3">
        <v>90</v>
      </c>
      <c r="B16" s="4">
        <v>0.613</v>
      </c>
      <c r="C16" s="4">
        <v>0.576</v>
      </c>
      <c r="D16" s="4">
        <v>0.591</v>
      </c>
      <c r="E16" s="4">
        <v>0.296</v>
      </c>
      <c r="F16" s="4">
        <v>0.593924306139613</v>
      </c>
      <c r="G16" s="4">
        <v>0.583038309114927</v>
      </c>
      <c r="H16" s="4">
        <v>0.6532</v>
      </c>
      <c r="I16" s="9">
        <v>5.2903</v>
      </c>
      <c r="J16" s="9">
        <v>2.7643</v>
      </c>
      <c r="K16" s="10">
        <v>32.2492</v>
      </c>
      <c r="L16" s="4">
        <v>13.1721</v>
      </c>
      <c r="M16" s="11">
        <v>0.44446498736543</v>
      </c>
      <c r="N16" s="11">
        <v>0.410568992213199</v>
      </c>
      <c r="O16" s="11">
        <v>0.0743161425363548</v>
      </c>
    </row>
    <row r="22" spans="1:15">
      <c r="A22" s="3">
        <v>-150</v>
      </c>
      <c r="B22" s="6">
        <f t="shared" ref="B22:H22" si="0">_xlfn.RANK.AVG(B2,B$2:B$16,0)</f>
        <v>15</v>
      </c>
      <c r="C22" s="6">
        <f t="shared" si="0"/>
        <v>15</v>
      </c>
      <c r="D22" s="6">
        <f t="shared" si="0"/>
        <v>15</v>
      </c>
      <c r="E22" s="6">
        <f t="shared" si="0"/>
        <v>15</v>
      </c>
      <c r="F22" s="6">
        <f t="shared" si="0"/>
        <v>15</v>
      </c>
      <c r="G22" s="6">
        <f t="shared" si="0"/>
        <v>15</v>
      </c>
      <c r="H22" s="6">
        <f t="shared" si="0"/>
        <v>15</v>
      </c>
      <c r="I22" s="5">
        <f t="shared" ref="I22:K22" si="1">_xlfn.RANK.AVG(I2,I$2:I$16,1)</f>
        <v>15</v>
      </c>
      <c r="J22" s="5">
        <f t="shared" si="1"/>
        <v>14</v>
      </c>
      <c r="K22" s="5">
        <f t="shared" si="1"/>
        <v>15</v>
      </c>
      <c r="L22" s="5">
        <f t="shared" ref="L22:O22" si="2">_xlfn.RANK.AVG(L2,L$2:L$16,0)</f>
        <v>14</v>
      </c>
      <c r="M22" s="5">
        <f t="shared" si="2"/>
        <v>15</v>
      </c>
      <c r="N22" s="5">
        <f>_xlfn.RANK.AVG(N2,N$2:N$16,1)</f>
        <v>15</v>
      </c>
      <c r="O22" s="5">
        <f t="shared" si="2"/>
        <v>15</v>
      </c>
    </row>
    <row r="23" spans="1:15">
      <c r="A23" s="3">
        <v>-100</v>
      </c>
      <c r="B23" s="6">
        <f t="shared" ref="B23:H23" si="3">_xlfn.RANK.AVG(B3,B$2:B$16,0)</f>
        <v>10</v>
      </c>
      <c r="C23" s="6">
        <f t="shared" si="3"/>
        <v>7</v>
      </c>
      <c r="D23" s="6">
        <f t="shared" si="3"/>
        <v>6</v>
      </c>
      <c r="E23" s="6">
        <f t="shared" si="3"/>
        <v>12</v>
      </c>
      <c r="F23" s="6">
        <f t="shared" si="3"/>
        <v>10</v>
      </c>
      <c r="G23" s="6">
        <f t="shared" si="3"/>
        <v>10</v>
      </c>
      <c r="H23" s="6">
        <f t="shared" si="3"/>
        <v>14</v>
      </c>
      <c r="I23" s="5">
        <f t="shared" ref="I23:K23" si="4">_xlfn.RANK.AVG(I3,I$2:I$16,1)</f>
        <v>14</v>
      </c>
      <c r="J23" s="5">
        <f t="shared" si="4"/>
        <v>15</v>
      </c>
      <c r="K23" s="5">
        <f t="shared" si="4"/>
        <v>14</v>
      </c>
      <c r="L23" s="5">
        <f t="shared" ref="L23:O23" si="5">_xlfn.RANK.AVG(L3,L$2:L$16,0)</f>
        <v>11</v>
      </c>
      <c r="M23" s="5">
        <f t="shared" si="5"/>
        <v>14</v>
      </c>
      <c r="N23" s="5">
        <f>_xlfn.RANK.AVG(N3,N$2:N$16,1)</f>
        <v>13</v>
      </c>
      <c r="O23" s="5">
        <f t="shared" si="5"/>
        <v>14</v>
      </c>
    </row>
    <row r="24" spans="1:15">
      <c r="A24" s="3">
        <v>-50</v>
      </c>
      <c r="B24" s="6">
        <f t="shared" ref="B24:H24" si="6">_xlfn.RANK.AVG(B4,B$2:B$16,0)</f>
        <v>2</v>
      </c>
      <c r="C24" s="6">
        <f t="shared" si="6"/>
        <v>11.5</v>
      </c>
      <c r="D24" s="6">
        <f t="shared" si="6"/>
        <v>4</v>
      </c>
      <c r="E24" s="6">
        <f t="shared" si="6"/>
        <v>9</v>
      </c>
      <c r="F24" s="6">
        <f t="shared" si="6"/>
        <v>3</v>
      </c>
      <c r="G24" s="6">
        <f t="shared" si="6"/>
        <v>8</v>
      </c>
      <c r="H24" s="6">
        <f t="shared" si="6"/>
        <v>12</v>
      </c>
      <c r="I24" s="5">
        <f t="shared" ref="I24:K24" si="7">_xlfn.RANK.AVG(I4,I$2:I$16,1)</f>
        <v>13</v>
      </c>
      <c r="J24" s="5">
        <f t="shared" si="7"/>
        <v>13</v>
      </c>
      <c r="K24" s="5">
        <f t="shared" si="7"/>
        <v>13</v>
      </c>
      <c r="L24" s="5">
        <f t="shared" ref="L24:O24" si="8">_xlfn.RANK.AVG(L4,L$2:L$16,0)</f>
        <v>9</v>
      </c>
      <c r="M24" s="5">
        <f t="shared" si="8"/>
        <v>13</v>
      </c>
      <c r="N24" s="5">
        <f>_xlfn.RANK.AVG(N4,N$2:N$16,1)</f>
        <v>11</v>
      </c>
      <c r="O24" s="5">
        <f t="shared" si="8"/>
        <v>13</v>
      </c>
    </row>
    <row r="25" spans="1:15">
      <c r="A25" s="3">
        <v>-30</v>
      </c>
      <c r="B25" s="6">
        <f t="shared" ref="B25:H25" si="9">_xlfn.RANK.AVG(B5,B$2:B$16,0)</f>
        <v>11</v>
      </c>
      <c r="C25" s="6">
        <f t="shared" si="9"/>
        <v>1</v>
      </c>
      <c r="D25" s="6">
        <f t="shared" si="9"/>
        <v>3</v>
      </c>
      <c r="E25" s="6">
        <f t="shared" si="9"/>
        <v>3</v>
      </c>
      <c r="F25" s="6">
        <f t="shared" si="9"/>
        <v>4</v>
      </c>
      <c r="G25" s="6">
        <f t="shared" si="9"/>
        <v>1</v>
      </c>
      <c r="H25" s="6">
        <f t="shared" si="9"/>
        <v>11</v>
      </c>
      <c r="I25" s="5">
        <f t="shared" ref="I25:K25" si="10">_xlfn.RANK.AVG(I5,I$2:I$16,1)</f>
        <v>8</v>
      </c>
      <c r="J25" s="5">
        <f t="shared" si="10"/>
        <v>11</v>
      </c>
      <c r="K25" s="5">
        <f t="shared" si="10"/>
        <v>12</v>
      </c>
      <c r="L25" s="5">
        <f t="shared" ref="L25:O25" si="11">_xlfn.RANK.AVG(L5,L$2:L$16,0)</f>
        <v>7</v>
      </c>
      <c r="M25" s="5">
        <f t="shared" si="11"/>
        <v>12</v>
      </c>
      <c r="N25" s="5">
        <f>_xlfn.RANK.AVG(N5,N$2:N$16,1)</f>
        <v>9</v>
      </c>
      <c r="O25" s="5">
        <f t="shared" si="11"/>
        <v>8</v>
      </c>
    </row>
    <row r="26" spans="1:15">
      <c r="A26" s="3">
        <v>-20</v>
      </c>
      <c r="B26" s="6">
        <f t="shared" ref="B26:H26" si="12">_xlfn.RANK.AVG(B6,B$2:B$16,0)</f>
        <v>8</v>
      </c>
      <c r="C26" s="6">
        <f t="shared" si="12"/>
        <v>13</v>
      </c>
      <c r="D26" s="6">
        <f t="shared" si="12"/>
        <v>7.5</v>
      </c>
      <c r="E26" s="6">
        <f t="shared" si="12"/>
        <v>5.5</v>
      </c>
      <c r="F26" s="6">
        <f t="shared" si="12"/>
        <v>12</v>
      </c>
      <c r="G26" s="6">
        <f t="shared" si="12"/>
        <v>13</v>
      </c>
      <c r="H26" s="6">
        <f t="shared" si="12"/>
        <v>9</v>
      </c>
      <c r="I26" s="5">
        <f t="shared" ref="I26:K26" si="13">_xlfn.RANK.AVG(I6,I$2:I$16,1)</f>
        <v>6</v>
      </c>
      <c r="J26" s="5">
        <f t="shared" si="13"/>
        <v>2</v>
      </c>
      <c r="K26" s="5">
        <f t="shared" si="13"/>
        <v>11</v>
      </c>
      <c r="L26" s="5">
        <f t="shared" ref="L26:O26" si="14">_xlfn.RANK.AVG(L6,L$2:L$16,0)</f>
        <v>5</v>
      </c>
      <c r="M26" s="5">
        <f t="shared" si="14"/>
        <v>11</v>
      </c>
      <c r="N26" s="5">
        <f>_xlfn.RANK.AVG(N6,N$2:N$16,1)</f>
        <v>7</v>
      </c>
      <c r="O26" s="5">
        <f t="shared" si="14"/>
        <v>7</v>
      </c>
    </row>
    <row r="27" spans="1:15">
      <c r="A27" s="3">
        <v>-15</v>
      </c>
      <c r="B27" s="6">
        <f t="shared" ref="B27:H27" si="15">_xlfn.RANK.AVG(B7,B$2:B$16,0)</f>
        <v>4</v>
      </c>
      <c r="C27" s="6">
        <f t="shared" si="15"/>
        <v>8</v>
      </c>
      <c r="D27" s="6">
        <f t="shared" si="15"/>
        <v>7.5</v>
      </c>
      <c r="E27" s="6">
        <f t="shared" si="15"/>
        <v>4</v>
      </c>
      <c r="F27" s="6">
        <f t="shared" si="15"/>
        <v>5</v>
      </c>
      <c r="G27" s="6">
        <f t="shared" si="15"/>
        <v>7</v>
      </c>
      <c r="H27" s="6">
        <f t="shared" si="15"/>
        <v>7</v>
      </c>
      <c r="I27" s="5">
        <f t="shared" ref="I27:K27" si="16">_xlfn.RANK.AVG(I7,I$2:I$16,1)</f>
        <v>4</v>
      </c>
      <c r="J27" s="5">
        <f t="shared" si="16"/>
        <v>1</v>
      </c>
      <c r="K27" s="5">
        <f t="shared" si="16"/>
        <v>5</v>
      </c>
      <c r="L27" s="5">
        <f t="shared" ref="L27:O27" si="17">_xlfn.RANK.AVG(L7,L$2:L$16,0)</f>
        <v>4</v>
      </c>
      <c r="M27" s="5">
        <f t="shared" si="17"/>
        <v>10</v>
      </c>
      <c r="N27" s="5">
        <f>_xlfn.RANK.AVG(N7,N$2:N$16,1)</f>
        <v>6</v>
      </c>
      <c r="O27" s="5">
        <f t="shared" si="17"/>
        <v>6</v>
      </c>
    </row>
    <row r="28" spans="1:15">
      <c r="A28" s="3">
        <v>-10</v>
      </c>
      <c r="B28" s="6">
        <f t="shared" ref="B28:H28" si="18">_xlfn.RANK.AVG(B8,B$2:B$16,0)</f>
        <v>6</v>
      </c>
      <c r="C28" s="6">
        <f t="shared" si="18"/>
        <v>6</v>
      </c>
      <c r="D28" s="6">
        <f t="shared" si="18"/>
        <v>5</v>
      </c>
      <c r="E28" s="6">
        <f t="shared" si="18"/>
        <v>7.5</v>
      </c>
      <c r="F28" s="6">
        <f t="shared" si="18"/>
        <v>6</v>
      </c>
      <c r="G28" s="6">
        <f t="shared" si="18"/>
        <v>6</v>
      </c>
      <c r="H28" s="6">
        <f t="shared" si="18"/>
        <v>6</v>
      </c>
      <c r="I28" s="5">
        <f t="shared" ref="I28:K28" si="19">_xlfn.RANK.AVG(I8,I$2:I$16,1)</f>
        <v>1</v>
      </c>
      <c r="J28" s="5">
        <f t="shared" si="19"/>
        <v>3</v>
      </c>
      <c r="K28" s="5">
        <f t="shared" si="19"/>
        <v>6</v>
      </c>
      <c r="L28" s="5">
        <f t="shared" ref="L28:O28" si="20">_xlfn.RANK.AVG(L8,L$2:L$16,0)</f>
        <v>1</v>
      </c>
      <c r="M28" s="5">
        <f>_xlfn.RANK.AVG(M8,M$2:M$16,0)</f>
        <v>9</v>
      </c>
      <c r="N28" s="5">
        <f>_xlfn.RANK.AVG(N8,N$2:N$16,1)</f>
        <v>5</v>
      </c>
      <c r="O28" s="5">
        <f t="shared" si="20"/>
        <v>5</v>
      </c>
    </row>
    <row r="29" spans="1:15">
      <c r="A29" s="3">
        <v>0</v>
      </c>
      <c r="B29" s="6">
        <f t="shared" ref="B29:H29" si="21">_xlfn.RANK.AVG(B9,B$2:B$16,0)</f>
        <v>3</v>
      </c>
      <c r="C29" s="6">
        <f t="shared" si="21"/>
        <v>4</v>
      </c>
      <c r="D29" s="6">
        <f t="shared" si="21"/>
        <v>1</v>
      </c>
      <c r="E29" s="6">
        <f t="shared" si="21"/>
        <v>1</v>
      </c>
      <c r="F29" s="6">
        <f t="shared" si="21"/>
        <v>2</v>
      </c>
      <c r="G29" s="6">
        <f t="shared" si="21"/>
        <v>3</v>
      </c>
      <c r="H29" s="6">
        <f t="shared" si="21"/>
        <v>4</v>
      </c>
      <c r="I29" s="5">
        <f t="shared" ref="I29:K29" si="22">_xlfn.RANK.AVG(I9,I$2:I$16,1)</f>
        <v>3</v>
      </c>
      <c r="J29" s="5">
        <f t="shared" si="22"/>
        <v>4</v>
      </c>
      <c r="K29" s="5">
        <f t="shared" si="22"/>
        <v>10</v>
      </c>
      <c r="L29" s="5">
        <f t="shared" ref="L29:O29" si="23">_xlfn.RANK.AVG(L9,L$2:L$16,0)</f>
        <v>2</v>
      </c>
      <c r="M29" s="5">
        <f t="shared" si="23"/>
        <v>8</v>
      </c>
      <c r="N29" s="5">
        <f>_xlfn.RANK.AVG(N9,N$2:N$16,1)</f>
        <v>3</v>
      </c>
      <c r="O29" s="5">
        <f t="shared" si="23"/>
        <v>10</v>
      </c>
    </row>
    <row r="30" spans="1:15">
      <c r="A30" s="3">
        <v>10</v>
      </c>
      <c r="B30" s="6">
        <f t="shared" ref="B30:H30" si="24">_xlfn.RANK.AVG(B10,B$2:B$16,0)</f>
        <v>14</v>
      </c>
      <c r="C30" s="6">
        <f t="shared" si="24"/>
        <v>2</v>
      </c>
      <c r="D30" s="6">
        <f t="shared" si="24"/>
        <v>9</v>
      </c>
      <c r="E30" s="6">
        <f t="shared" si="24"/>
        <v>11</v>
      </c>
      <c r="F30" s="6">
        <f t="shared" si="24"/>
        <v>11</v>
      </c>
      <c r="G30" s="6">
        <f t="shared" si="24"/>
        <v>2</v>
      </c>
      <c r="H30" s="6">
        <f t="shared" si="24"/>
        <v>2</v>
      </c>
      <c r="I30" s="5">
        <f t="shared" ref="I30:K30" si="25">_xlfn.RANK.AVG(I10,I$2:I$16,1)</f>
        <v>2</v>
      </c>
      <c r="J30" s="5">
        <f t="shared" si="25"/>
        <v>5</v>
      </c>
      <c r="K30" s="5">
        <f t="shared" si="25"/>
        <v>7</v>
      </c>
      <c r="L30" s="5">
        <f t="shared" ref="L30:O30" si="26">_xlfn.RANK.AVG(L10,L$2:L$16,0)</f>
        <v>3</v>
      </c>
      <c r="M30" s="5">
        <f t="shared" si="26"/>
        <v>7</v>
      </c>
      <c r="N30" s="5">
        <f>_xlfn.RANK.AVG(N10,N$2:N$16,1)</f>
        <v>1</v>
      </c>
      <c r="O30" s="5">
        <f t="shared" si="26"/>
        <v>12</v>
      </c>
    </row>
    <row r="31" spans="1:15">
      <c r="A31" s="3">
        <v>20</v>
      </c>
      <c r="B31" s="6">
        <f t="shared" ref="B31:H31" si="27">_xlfn.RANK.AVG(B11,B$2:B$16,0)</f>
        <v>13</v>
      </c>
      <c r="C31" s="6">
        <f t="shared" si="27"/>
        <v>10</v>
      </c>
      <c r="D31" s="6">
        <f t="shared" si="27"/>
        <v>13</v>
      </c>
      <c r="E31" s="6">
        <f t="shared" si="27"/>
        <v>13</v>
      </c>
      <c r="F31" s="6">
        <f t="shared" si="27"/>
        <v>13</v>
      </c>
      <c r="G31" s="6">
        <f t="shared" si="27"/>
        <v>12</v>
      </c>
      <c r="H31" s="6">
        <f t="shared" si="27"/>
        <v>1</v>
      </c>
      <c r="I31" s="5">
        <f t="shared" ref="I31:K31" si="28">_xlfn.RANK.AVG(I11,I$2:I$16,1)</f>
        <v>5</v>
      </c>
      <c r="J31" s="5">
        <f t="shared" si="28"/>
        <v>6</v>
      </c>
      <c r="K31" s="5">
        <f t="shared" si="28"/>
        <v>8</v>
      </c>
      <c r="L31" s="5">
        <f t="shared" ref="L31:O31" si="29">_xlfn.RANK.AVG(L11,L$2:L$16,0)</f>
        <v>6</v>
      </c>
      <c r="M31" s="5">
        <f t="shared" si="29"/>
        <v>6</v>
      </c>
      <c r="N31" s="5">
        <f>_xlfn.RANK.AVG(N11,N$2:N$16,1)</f>
        <v>2</v>
      </c>
      <c r="O31" s="5">
        <f t="shared" si="29"/>
        <v>11</v>
      </c>
    </row>
    <row r="32" spans="1:15">
      <c r="A32" s="3">
        <v>30</v>
      </c>
      <c r="B32" s="6">
        <f t="shared" ref="B32:H32" si="30">_xlfn.RANK.AVG(B12,B$2:B$16,0)</f>
        <v>5</v>
      </c>
      <c r="C32" s="6">
        <f t="shared" si="30"/>
        <v>11.5</v>
      </c>
      <c r="D32" s="6">
        <f t="shared" si="30"/>
        <v>10</v>
      </c>
      <c r="E32" s="6">
        <f t="shared" si="30"/>
        <v>7.5</v>
      </c>
      <c r="F32" s="6">
        <f t="shared" si="30"/>
        <v>7</v>
      </c>
      <c r="G32" s="6">
        <f t="shared" si="30"/>
        <v>11</v>
      </c>
      <c r="H32" s="6">
        <f t="shared" si="30"/>
        <v>3</v>
      </c>
      <c r="I32" s="5">
        <f t="shared" ref="I32:K32" si="31">_xlfn.RANK.AVG(I12,I$2:I$16,1)</f>
        <v>7</v>
      </c>
      <c r="J32" s="5">
        <f t="shared" si="31"/>
        <v>7</v>
      </c>
      <c r="K32" s="5">
        <f t="shared" si="31"/>
        <v>9</v>
      </c>
      <c r="L32" s="5">
        <f t="shared" ref="L32:O32" si="32">_xlfn.RANK.AVG(L12,L$2:L$16,0)</f>
        <v>8</v>
      </c>
      <c r="M32" s="5">
        <f t="shared" si="32"/>
        <v>5</v>
      </c>
      <c r="N32" s="5">
        <f>_xlfn.RANK.AVG(N12,N$2:N$16,1)</f>
        <v>4</v>
      </c>
      <c r="O32" s="5">
        <f t="shared" si="32"/>
        <v>9</v>
      </c>
    </row>
    <row r="33" spans="1:15">
      <c r="A33" s="3">
        <v>50</v>
      </c>
      <c r="B33" s="6">
        <f t="shared" ref="B33:H33" si="33">_xlfn.RANK.AVG(B13,B$2:B$16,0)</f>
        <v>1</v>
      </c>
      <c r="C33" s="6">
        <f t="shared" si="33"/>
        <v>5</v>
      </c>
      <c r="D33" s="6">
        <f t="shared" si="33"/>
        <v>2</v>
      </c>
      <c r="E33" s="6">
        <f t="shared" si="33"/>
        <v>2</v>
      </c>
      <c r="F33" s="6">
        <f t="shared" si="33"/>
        <v>1</v>
      </c>
      <c r="G33" s="6">
        <f t="shared" si="33"/>
        <v>4</v>
      </c>
      <c r="H33" s="6">
        <f t="shared" si="33"/>
        <v>5</v>
      </c>
      <c r="I33" s="5">
        <f t="shared" ref="I33:K33" si="34">_xlfn.RANK.AVG(I13,I$2:I$16,1)</f>
        <v>9</v>
      </c>
      <c r="J33" s="5">
        <f t="shared" si="34"/>
        <v>8</v>
      </c>
      <c r="K33" s="5">
        <f t="shared" si="34"/>
        <v>4</v>
      </c>
      <c r="L33" s="5">
        <f t="shared" ref="L33:O33" si="35">_xlfn.RANK.AVG(L13,L$2:L$16,0)</f>
        <v>10</v>
      </c>
      <c r="M33" s="5">
        <f t="shared" si="35"/>
        <v>4</v>
      </c>
      <c r="N33" s="5">
        <f>_xlfn.RANK.AVG(N13,N$2:N$16,1)</f>
        <v>8</v>
      </c>
      <c r="O33" s="5">
        <f t="shared" si="35"/>
        <v>4</v>
      </c>
    </row>
    <row r="34" spans="1:15">
      <c r="A34" s="3">
        <v>60</v>
      </c>
      <c r="B34" s="6">
        <f t="shared" ref="B34:H34" si="36">_xlfn.RANK.AVG(B14,B$2:B$16,0)</f>
        <v>12</v>
      </c>
      <c r="C34" s="6">
        <f t="shared" si="36"/>
        <v>3</v>
      </c>
      <c r="D34" s="6">
        <f t="shared" si="36"/>
        <v>12</v>
      </c>
      <c r="E34" s="6">
        <f t="shared" si="36"/>
        <v>10</v>
      </c>
      <c r="F34" s="6">
        <f t="shared" si="36"/>
        <v>9</v>
      </c>
      <c r="G34" s="6">
        <f t="shared" si="36"/>
        <v>5</v>
      </c>
      <c r="H34" s="6">
        <f t="shared" si="36"/>
        <v>8</v>
      </c>
      <c r="I34" s="5">
        <f t="shared" ref="I34:K34" si="37">_xlfn.RANK.AVG(I14,I$2:I$16,1)</f>
        <v>10</v>
      </c>
      <c r="J34" s="5">
        <f t="shared" si="37"/>
        <v>9</v>
      </c>
      <c r="K34" s="5">
        <f t="shared" si="37"/>
        <v>3</v>
      </c>
      <c r="L34" s="5">
        <f t="shared" ref="L34:O34" si="38">_xlfn.RANK.AVG(L14,L$2:L$16,0)</f>
        <v>12</v>
      </c>
      <c r="M34" s="5">
        <f t="shared" si="38"/>
        <v>3</v>
      </c>
      <c r="N34" s="5">
        <f>_xlfn.RANK.AVG(N14,N$2:N$16,1)</f>
        <v>10</v>
      </c>
      <c r="O34" s="5">
        <f t="shared" si="38"/>
        <v>3</v>
      </c>
    </row>
    <row r="35" spans="1:15">
      <c r="A35" s="3">
        <v>70</v>
      </c>
      <c r="B35" s="6">
        <f t="shared" ref="B35:H35" si="39">_xlfn.RANK.AVG(B15,B$2:B$16,0)</f>
        <v>9</v>
      </c>
      <c r="C35" s="6">
        <f t="shared" si="39"/>
        <v>14</v>
      </c>
      <c r="D35" s="6">
        <f t="shared" si="39"/>
        <v>14</v>
      </c>
      <c r="E35" s="6">
        <f t="shared" si="39"/>
        <v>14</v>
      </c>
      <c r="F35" s="6">
        <f t="shared" si="39"/>
        <v>14</v>
      </c>
      <c r="G35" s="6">
        <f t="shared" si="39"/>
        <v>14</v>
      </c>
      <c r="H35" s="6">
        <f t="shared" si="39"/>
        <v>10</v>
      </c>
      <c r="I35" s="5">
        <f t="shared" ref="I35:K35" si="40">_xlfn.RANK.AVG(I15,I$2:I$16,1)</f>
        <v>11</v>
      </c>
      <c r="J35" s="5">
        <f t="shared" si="40"/>
        <v>10</v>
      </c>
      <c r="K35" s="5">
        <f t="shared" si="40"/>
        <v>2</v>
      </c>
      <c r="L35" s="5">
        <f t="shared" ref="L35:O35" si="41">_xlfn.RANK.AVG(L15,L$2:L$16,0)</f>
        <v>13</v>
      </c>
      <c r="M35" s="5">
        <f t="shared" si="41"/>
        <v>2</v>
      </c>
      <c r="N35" s="5">
        <f>_xlfn.RANK.AVG(N15,N$2:N$16,1)</f>
        <v>12</v>
      </c>
      <c r="O35" s="5">
        <f t="shared" si="41"/>
        <v>2</v>
      </c>
    </row>
    <row r="36" spans="1:15">
      <c r="A36" s="3">
        <v>90</v>
      </c>
      <c r="B36" s="6">
        <f t="shared" ref="B36:H36" si="42">_xlfn.RANK.AVG(B16,B$2:B$16,0)</f>
        <v>7</v>
      </c>
      <c r="C36" s="6">
        <f t="shared" si="42"/>
        <v>9</v>
      </c>
      <c r="D36" s="6">
        <f t="shared" si="42"/>
        <v>11</v>
      </c>
      <c r="E36" s="6">
        <f t="shared" si="42"/>
        <v>5.5</v>
      </c>
      <c r="F36" s="6">
        <f t="shared" si="42"/>
        <v>8</v>
      </c>
      <c r="G36" s="6">
        <f t="shared" si="42"/>
        <v>9</v>
      </c>
      <c r="H36" s="6">
        <f t="shared" si="42"/>
        <v>13</v>
      </c>
      <c r="I36" s="5">
        <f t="shared" ref="I36:K36" si="43">_xlfn.RANK.AVG(I16,I$2:I$16,1)</f>
        <v>12</v>
      </c>
      <c r="J36" s="5">
        <f t="shared" si="43"/>
        <v>12</v>
      </c>
      <c r="K36" s="5">
        <f t="shared" si="43"/>
        <v>1</v>
      </c>
      <c r="L36" s="5">
        <f t="shared" ref="L36:O36" si="44">_xlfn.RANK.AVG(L16,L$2:L$16,0)</f>
        <v>15</v>
      </c>
      <c r="M36" s="5">
        <f t="shared" si="44"/>
        <v>1</v>
      </c>
      <c r="N36" s="5">
        <f>_xlfn.RANK.AVG(N16,N$2:N$16,1)</f>
        <v>14</v>
      </c>
      <c r="O36" s="5">
        <f t="shared" si="44"/>
        <v>1</v>
      </c>
    </row>
    <row r="37" spans="9:15">
      <c r="I37" s="5"/>
      <c r="L37" s="7"/>
      <c r="M37" s="7"/>
      <c r="N37" s="7"/>
      <c r="O37" s="6"/>
    </row>
    <row r="38" spans="9:15">
      <c r="I38" s="5"/>
      <c r="L38" s="7"/>
      <c r="M38" s="7"/>
      <c r="N38" s="7"/>
      <c r="O38" s="6"/>
    </row>
    <row r="39" spans="7:15">
      <c r="G39" s="6" t="s">
        <v>15</v>
      </c>
      <c r="H39" s="6">
        <f>PEARSON(H2:H16,G2:G16)</f>
        <v>0.773138830916611</v>
      </c>
      <c r="I39" s="5">
        <f>PEARSON(-I2:I16,G2:G16)</f>
        <v>0.638539998892779</v>
      </c>
      <c r="J39" s="6">
        <f>PEARSON(-J2:J16,G2:G16)</f>
        <v>0.42897211001614</v>
      </c>
      <c r="K39" s="6">
        <f>PEARSON(-K2:K16,$G2:$G16)</f>
        <v>0.438908779020579</v>
      </c>
      <c r="L39" s="6">
        <f t="shared" ref="L39:N39" si="45">PEARSON(L2:L16,$G2:$G16)</f>
        <v>0.489936311752762</v>
      </c>
      <c r="M39" s="6">
        <f t="shared" si="45"/>
        <v>0.421006209955268</v>
      </c>
      <c r="N39" s="6">
        <f t="shared" si="45"/>
        <v>-0.765975668540848</v>
      </c>
      <c r="O39" s="6">
        <f>PEARSON(O2:O16,G2:G16)</f>
        <v>0.608810248694032</v>
      </c>
    </row>
    <row r="40" spans="7:15">
      <c r="G40" s="6" t="s">
        <v>16</v>
      </c>
      <c r="H40" s="6">
        <f>PEARSON(H$2:H$16,$D$2:$D$16)</f>
        <v>0.769988735767463</v>
      </c>
      <c r="I40" s="6">
        <f>PEARSON(I$2:I$16,$D$2:$D$16)</f>
        <v>-0.614244016412735</v>
      </c>
      <c r="J40" s="6">
        <f>PEARSON(J$2:J$16,$D$2:$D$16)</f>
        <v>-0.383676166476414</v>
      </c>
      <c r="K40" s="6">
        <f>PEARSON(K$2:K$16,$D$2:$D$16)</f>
        <v>-0.415430276038915</v>
      </c>
      <c r="L40" s="6">
        <f>PEARSON(L$2:L$16,$D$2:$D$16)</f>
        <v>0.519861473305888</v>
      </c>
      <c r="M40" s="6">
        <f>PEARSON(M$2:M$16,$D$2:$D$16)</f>
        <v>0.392849292923317</v>
      </c>
      <c r="N40" s="6">
        <f>PEARSON(N$2:N$16,$D$2:$D$16)</f>
        <v>-0.774196710652112</v>
      </c>
      <c r="O40" s="6">
        <f>PEARSON(O$2:O$16,$D$2:$D$16)</f>
        <v>0.599773043508289</v>
      </c>
    </row>
    <row r="41" spans="7:15">
      <c r="G41" s="13" t="s">
        <v>17</v>
      </c>
      <c r="H41" s="13">
        <f t="shared" ref="H41:O41" si="46">CORREL(H$22:H$36,$G$22:$G$36)</f>
        <v>0.328571428571429</v>
      </c>
      <c r="I41" s="13">
        <f t="shared" si="46"/>
        <v>0.453571428571429</v>
      </c>
      <c r="J41" s="13">
        <f t="shared" si="46"/>
        <v>0.221428571428571</v>
      </c>
      <c r="K41" s="13">
        <f t="shared" si="46"/>
        <v>0.15</v>
      </c>
      <c r="L41" s="13">
        <f t="shared" si="46"/>
        <v>0.453571428571429</v>
      </c>
      <c r="M41" s="13">
        <f t="shared" si="46"/>
        <v>0.075</v>
      </c>
      <c r="N41" s="13">
        <f t="shared" si="46"/>
        <v>0.392857142857143</v>
      </c>
      <c r="O41" s="13">
        <f t="shared" si="46"/>
        <v>0.117857142857143</v>
      </c>
    </row>
    <row r="42" spans="7:15">
      <c r="G42" s="13" t="s">
        <v>18</v>
      </c>
      <c r="H42" s="13">
        <f>CORREL(H$22:H$36,$D$22:$D$36)</f>
        <v>0.121537135215503</v>
      </c>
      <c r="I42" s="13">
        <f>CORREL(I$22:I$36,$D$22:$D$36)</f>
        <v>0.303842838038758</v>
      </c>
      <c r="J42" s="13">
        <f>CORREL(J$22:J$36,$D$22:$D$36)</f>
        <v>0.198391500131189</v>
      </c>
      <c r="K42" s="13">
        <f>CORREL(K$22:K$36,$D$22:$D$36)</f>
        <v>-0.22520116231108</v>
      </c>
      <c r="L42" s="13">
        <f>CORREL(L$22:L$36,$D$22:$D$36)</f>
        <v>0.512958203041903</v>
      </c>
      <c r="M42" s="13">
        <f>CORREL(M$22:M$36,$D$22:$D$36)</f>
        <v>-0.280607797482853</v>
      </c>
      <c r="N42" s="13">
        <f>CORREL(N$22:N$36,$D$22:$D$36)</f>
        <v>0.259160067738941</v>
      </c>
      <c r="O42" s="13">
        <f>CORREL(O$22:O$36,$D$22:$D$36)</f>
        <v>-0.0661305000437297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P42"/>
  <sheetViews>
    <sheetView zoomScale="85" zoomScaleNormal="85" workbookViewId="0">
      <selection activeCell="A1" sqref="A1:O16"/>
    </sheetView>
  </sheetViews>
  <sheetFormatPr defaultColWidth="9" defaultRowHeight="15"/>
  <cols>
    <col min="1" max="1" width="11.8592592592593" style="12" customWidth="1"/>
    <col min="2" max="6" width="11.8592592592593" style="6" customWidth="1"/>
    <col min="7" max="7" width="14.4444444444444" style="6" customWidth="1"/>
    <col min="8" max="8" width="14.2" style="6" customWidth="1"/>
    <col min="9" max="9" width="11.8592592592593" style="5" customWidth="1"/>
    <col min="10" max="10" width="15.0074074074074" style="6" customWidth="1"/>
    <col min="11" max="11" width="13" style="7" customWidth="1"/>
    <col min="12" max="12" width="13.7777777777778" style="7" customWidth="1"/>
    <col min="13" max="14" width="11.8592592592593" style="7" customWidth="1"/>
    <col min="15" max="15" width="11.8592592592593" style="6" customWidth="1"/>
    <col min="16" max="16" width="27.5407407407407" customWidth="1"/>
  </cols>
  <sheetData>
    <row r="1" ht="18.75" customHeight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6" t="s">
        <v>9</v>
      </c>
      <c r="K1" s="7" t="s">
        <v>10</v>
      </c>
      <c r="L1" s="7" t="s">
        <v>12</v>
      </c>
      <c r="M1" s="7" t="s">
        <v>13</v>
      </c>
      <c r="N1" s="7" t="s">
        <v>14</v>
      </c>
      <c r="O1" s="2" t="s">
        <v>11</v>
      </c>
      <c r="P1" t="s">
        <v>19</v>
      </c>
    </row>
    <row r="2" ht="18.75" customHeight="1" spans="1:15">
      <c r="A2" s="3">
        <v>-150</v>
      </c>
      <c r="B2" s="4">
        <v>0.424</v>
      </c>
      <c r="C2" s="4">
        <v>0.444</v>
      </c>
      <c r="D2" s="4">
        <v>0.405</v>
      </c>
      <c r="E2" s="4">
        <v>0.184</v>
      </c>
      <c r="F2" s="4">
        <v>0.433769585</v>
      </c>
      <c r="G2" s="4">
        <v>0.439850467</v>
      </c>
      <c r="H2" s="4">
        <v>0.4272</v>
      </c>
      <c r="I2" s="8">
        <v>17.8096</v>
      </c>
      <c r="J2" s="9">
        <v>6.265</v>
      </c>
      <c r="K2" s="10">
        <v>43.9486</v>
      </c>
      <c r="L2" s="11">
        <v>0.070207070700559</v>
      </c>
      <c r="M2" s="11">
        <v>0.7661689453125</v>
      </c>
      <c r="N2" s="11">
        <v>0.0225857910783875</v>
      </c>
      <c r="O2" s="4">
        <v>13.6273</v>
      </c>
    </row>
    <row r="3" ht="18.75" customHeight="1" spans="1:15">
      <c r="A3" s="3">
        <v>-100</v>
      </c>
      <c r="B3" s="4">
        <v>0.712</v>
      </c>
      <c r="C3" s="4">
        <v>0.562</v>
      </c>
      <c r="D3" s="4">
        <v>0.612</v>
      </c>
      <c r="E3" s="4">
        <v>0.3</v>
      </c>
      <c r="F3" s="4">
        <v>0.628169545</v>
      </c>
      <c r="G3" s="4">
        <v>0.586721408</v>
      </c>
      <c r="H3" s="4">
        <v>0.563</v>
      </c>
      <c r="I3" s="8">
        <v>14.8084</v>
      </c>
      <c r="J3" s="9">
        <v>8.0711</v>
      </c>
      <c r="K3" s="10">
        <v>42.3081</v>
      </c>
      <c r="L3" s="11">
        <v>0.156433319870601</v>
      </c>
      <c r="M3" s="11">
        <v>0.423223186990489</v>
      </c>
      <c r="N3" s="11">
        <v>0.0443513707366556</v>
      </c>
      <c r="O3" s="4">
        <v>14.6446</v>
      </c>
    </row>
    <row r="4" ht="18.75" customHeight="1" spans="1:15">
      <c r="A4" s="3">
        <v>-50</v>
      </c>
      <c r="B4" s="4">
        <v>0.635</v>
      </c>
      <c r="C4" s="4">
        <v>0.576</v>
      </c>
      <c r="D4" s="4">
        <v>0.586</v>
      </c>
      <c r="E4" s="4">
        <v>0.282</v>
      </c>
      <c r="F4" s="4">
        <v>0.604062758</v>
      </c>
      <c r="G4" s="4">
        <v>0.58690629</v>
      </c>
      <c r="H4" s="4">
        <v>0.652</v>
      </c>
      <c r="I4" s="8">
        <v>5.2335</v>
      </c>
      <c r="J4" s="9">
        <v>4.5473</v>
      </c>
      <c r="K4" s="10">
        <v>40.6214</v>
      </c>
      <c r="L4" s="11">
        <v>0.211613113689189</v>
      </c>
      <c r="M4" s="11">
        <v>0.205236572265625</v>
      </c>
      <c r="N4" s="11">
        <v>0.0504780204412732</v>
      </c>
      <c r="O4" s="4">
        <v>15.7859</v>
      </c>
    </row>
    <row r="5" ht="18.75" customHeight="1" spans="1:15">
      <c r="A5" s="3">
        <v>-30</v>
      </c>
      <c r="B5" s="4">
        <v>0.639</v>
      </c>
      <c r="C5" s="4">
        <v>0.653</v>
      </c>
      <c r="D5" s="4">
        <v>0.635</v>
      </c>
      <c r="E5" s="4">
        <v>0.286</v>
      </c>
      <c r="F5" s="4">
        <v>0.645924149</v>
      </c>
      <c r="G5" s="4">
        <v>0.650151137</v>
      </c>
      <c r="H5" s="4">
        <v>0.681</v>
      </c>
      <c r="I5" s="8">
        <v>2.9377</v>
      </c>
      <c r="J5" s="9">
        <v>2.7632</v>
      </c>
      <c r="K5" s="10">
        <v>36.6747</v>
      </c>
      <c r="L5" s="11">
        <v>0.224978480383827</v>
      </c>
      <c r="M5" s="11">
        <v>0.130852411684783</v>
      </c>
      <c r="N5" s="11">
        <v>0.0510351031837455</v>
      </c>
      <c r="O5" s="4">
        <v>16.8161</v>
      </c>
    </row>
    <row r="6" ht="18.75" customHeight="1" spans="1:15">
      <c r="A6" s="3">
        <v>-20</v>
      </c>
      <c r="B6" s="4">
        <v>0.637</v>
      </c>
      <c r="C6" s="4">
        <v>0.632</v>
      </c>
      <c r="D6" s="4">
        <v>0.62</v>
      </c>
      <c r="E6" s="4">
        <v>0.295</v>
      </c>
      <c r="F6" s="4">
        <v>0.63449015</v>
      </c>
      <c r="G6" s="4">
        <v>0.632993711</v>
      </c>
      <c r="H6" s="4">
        <v>0.6947</v>
      </c>
      <c r="I6" s="8">
        <v>2.7089</v>
      </c>
      <c r="J6" s="9">
        <v>2.655</v>
      </c>
      <c r="K6" s="10">
        <v>34.2959</v>
      </c>
      <c r="L6" s="11">
        <v>0.229833903963854</v>
      </c>
      <c r="M6" s="11">
        <v>0.0935835173233696</v>
      </c>
      <c r="N6" s="11">
        <v>0.052034973862387</v>
      </c>
      <c r="O6" s="4">
        <v>17.3118</v>
      </c>
    </row>
    <row r="7" ht="18.75" customHeight="1" spans="1:15">
      <c r="A7" s="3">
        <v>-15</v>
      </c>
      <c r="B7" s="4">
        <v>0.588</v>
      </c>
      <c r="C7" s="4">
        <v>0.616</v>
      </c>
      <c r="D7" s="4">
        <v>0.627</v>
      </c>
      <c r="E7" s="4">
        <v>0.306</v>
      </c>
      <c r="F7" s="4">
        <v>0.601674419</v>
      </c>
      <c r="G7" s="4">
        <v>0.610188679</v>
      </c>
      <c r="H7" s="4">
        <v>0.7017</v>
      </c>
      <c r="I7" s="8">
        <v>2.6687</v>
      </c>
      <c r="J7" s="9">
        <v>2.6517</v>
      </c>
      <c r="K7" s="10">
        <v>33.7979</v>
      </c>
      <c r="L7" s="11">
        <v>0.23254492005214</v>
      </c>
      <c r="M7" s="11">
        <v>0.0754511612601902</v>
      </c>
      <c r="N7" s="11">
        <v>0.0518605050337118</v>
      </c>
      <c r="O7" s="4">
        <v>17.5711</v>
      </c>
    </row>
    <row r="8" ht="18.75" customHeight="1" spans="1:15">
      <c r="A8" s="3">
        <v>-10</v>
      </c>
      <c r="B8" s="4">
        <v>0.776</v>
      </c>
      <c r="C8" s="4">
        <v>0.588</v>
      </c>
      <c r="D8" s="4">
        <v>0.634</v>
      </c>
      <c r="E8" s="4">
        <v>0.303</v>
      </c>
      <c r="F8" s="4">
        <v>0.669043988</v>
      </c>
      <c r="G8" s="4">
        <v>0.617941495</v>
      </c>
      <c r="H8" s="4">
        <v>0.7083</v>
      </c>
      <c r="I8" s="8">
        <v>2.6534</v>
      </c>
      <c r="J8" s="9">
        <v>2.6588</v>
      </c>
      <c r="K8" s="10">
        <v>33.8777</v>
      </c>
      <c r="L8" s="11">
        <v>0.235100428708064</v>
      </c>
      <c r="M8" s="11">
        <v>0.0587941045346467</v>
      </c>
      <c r="N8" s="11">
        <v>0.0515221537667021</v>
      </c>
      <c r="O8" s="4">
        <v>17.7816</v>
      </c>
    </row>
    <row r="9" ht="18.75" customHeight="1" spans="1:15">
      <c r="A9" s="3">
        <v>0</v>
      </c>
      <c r="B9" s="4">
        <v>0.646</v>
      </c>
      <c r="C9" s="4">
        <v>0.613</v>
      </c>
      <c r="D9" s="4">
        <v>0.616</v>
      </c>
      <c r="E9" s="4">
        <v>0.292</v>
      </c>
      <c r="F9" s="4">
        <v>0.629067514</v>
      </c>
      <c r="G9" s="4">
        <v>0.619327495</v>
      </c>
      <c r="H9" s="4">
        <v>0.7218</v>
      </c>
      <c r="I9" s="8">
        <v>2.6639</v>
      </c>
      <c r="J9" s="9">
        <v>2.6639</v>
      </c>
      <c r="K9" s="10">
        <v>33.9154</v>
      </c>
      <c r="L9" s="11">
        <v>0.245743740616957</v>
      </c>
      <c r="M9" s="11">
        <v>0.0280974864130435</v>
      </c>
      <c r="N9" s="11">
        <v>0.0522261949002011</v>
      </c>
      <c r="O9" s="4">
        <v>17.7929</v>
      </c>
    </row>
    <row r="10" ht="18.75" customHeight="1" spans="1:15">
      <c r="A10" s="3">
        <v>10</v>
      </c>
      <c r="B10" s="4">
        <v>0.613</v>
      </c>
      <c r="C10" s="4">
        <v>0.601</v>
      </c>
      <c r="D10" s="4">
        <v>0.612</v>
      </c>
      <c r="E10" s="4">
        <v>0.299</v>
      </c>
      <c r="F10" s="4">
        <v>0.606940691927512</v>
      </c>
      <c r="G10" s="4">
        <v>0.603362266622994</v>
      </c>
      <c r="H10" s="4">
        <v>0.7312</v>
      </c>
      <c r="I10" s="8">
        <v>2.6588</v>
      </c>
      <c r="J10" s="9">
        <v>2.6653</v>
      </c>
      <c r="K10" s="10">
        <v>33.8889</v>
      </c>
      <c r="L10" s="11">
        <v>0.258420846415804</v>
      </c>
      <c r="M10" s="11">
        <v>0.0135316109035326</v>
      </c>
      <c r="N10" s="11">
        <v>0.0511792327039217</v>
      </c>
      <c r="O10" s="4">
        <v>17.5839</v>
      </c>
    </row>
    <row r="11" ht="18.75" customHeight="1" spans="1:15">
      <c r="A11" s="3">
        <v>20</v>
      </c>
      <c r="B11" s="4">
        <v>0.618</v>
      </c>
      <c r="C11" s="4">
        <v>0.573</v>
      </c>
      <c r="D11" s="4">
        <v>0.595</v>
      </c>
      <c r="E11" s="4">
        <v>0.28</v>
      </c>
      <c r="F11" s="4">
        <v>0.594649874055416</v>
      </c>
      <c r="G11" s="4">
        <v>0.581467980295566</v>
      </c>
      <c r="H11" s="4">
        <v>0.7334</v>
      </c>
      <c r="I11" s="8">
        <v>2.6824</v>
      </c>
      <c r="J11" s="9">
        <v>2.6757</v>
      </c>
      <c r="K11" s="10">
        <v>33.8681</v>
      </c>
      <c r="L11" s="11">
        <v>0.27302691538002</v>
      </c>
      <c r="M11" s="11">
        <v>0.0243552882982337</v>
      </c>
      <c r="N11" s="11">
        <v>0.0484070841129579</v>
      </c>
      <c r="O11" s="3">
        <v>17</v>
      </c>
    </row>
    <row r="12" ht="18.75" customHeight="1" spans="1:15">
      <c r="A12" s="3">
        <v>30</v>
      </c>
      <c r="B12" s="4">
        <v>0.564</v>
      </c>
      <c r="C12" s="4">
        <v>0.618</v>
      </c>
      <c r="D12" s="4">
        <v>0.603</v>
      </c>
      <c r="E12" s="4">
        <v>0.283</v>
      </c>
      <c r="F12" s="4">
        <v>0.589766497461929</v>
      </c>
      <c r="G12" s="4">
        <v>0.606388308977036</v>
      </c>
      <c r="H12" s="4">
        <v>0.7332</v>
      </c>
      <c r="I12" s="8">
        <v>2.7338</v>
      </c>
      <c r="J12" s="9">
        <v>2.6867</v>
      </c>
      <c r="K12" s="10">
        <v>33.8543</v>
      </c>
      <c r="L12" s="11">
        <v>0.291929906330536</v>
      </c>
      <c r="M12" s="11">
        <v>0.0463531865658967</v>
      </c>
      <c r="N12" s="11">
        <v>0.046021105930049</v>
      </c>
      <c r="O12" s="4">
        <v>16.3179</v>
      </c>
    </row>
    <row r="13" ht="18.75" customHeight="1" spans="1:15">
      <c r="A13" s="3">
        <v>50</v>
      </c>
      <c r="B13" s="4">
        <v>0.621</v>
      </c>
      <c r="C13" s="4">
        <v>0.648</v>
      </c>
      <c r="D13" s="4">
        <v>0.629</v>
      </c>
      <c r="E13" s="4">
        <v>0.297</v>
      </c>
      <c r="F13" s="4">
        <v>0.634212765957447</v>
      </c>
      <c r="G13" s="4">
        <v>0.642413793103448</v>
      </c>
      <c r="H13" s="4">
        <v>0.7186</v>
      </c>
      <c r="I13" s="8">
        <v>3.0006</v>
      </c>
      <c r="J13" s="9">
        <v>2.7132</v>
      </c>
      <c r="K13" s="10">
        <v>33.347</v>
      </c>
      <c r="L13" s="11">
        <v>0.328045860481999</v>
      </c>
      <c r="M13" s="11">
        <v>0.123026717476223</v>
      </c>
      <c r="N13" s="11">
        <v>0.0493158141257098</v>
      </c>
      <c r="O13" s="4">
        <v>15.31</v>
      </c>
    </row>
    <row r="14" ht="18.75" customHeight="1" spans="1:15">
      <c r="A14" s="3">
        <v>60</v>
      </c>
      <c r="B14" s="4">
        <v>0.578</v>
      </c>
      <c r="C14" s="4">
        <v>0.65</v>
      </c>
      <c r="D14" s="4">
        <v>0.627</v>
      </c>
      <c r="E14" s="4">
        <v>0.292</v>
      </c>
      <c r="F14" s="4">
        <v>0.611889250814332</v>
      </c>
      <c r="G14" s="4">
        <v>0.634199864956111</v>
      </c>
      <c r="H14" s="4">
        <v>0.7049</v>
      </c>
      <c r="I14" s="8">
        <v>3.2888</v>
      </c>
      <c r="J14" s="9">
        <v>2.7326</v>
      </c>
      <c r="K14" s="10">
        <v>32.853</v>
      </c>
      <c r="L14" s="11">
        <v>0.344850760220563</v>
      </c>
      <c r="M14" s="11">
        <v>0.177443953804348</v>
      </c>
      <c r="N14" s="11">
        <v>0.0527783474023826</v>
      </c>
      <c r="O14" s="4">
        <v>14.7391</v>
      </c>
    </row>
    <row r="15" ht="18.75" customHeight="1" spans="1:15">
      <c r="A15" s="3">
        <v>70</v>
      </c>
      <c r="B15" s="4">
        <v>0.506</v>
      </c>
      <c r="C15" s="4">
        <v>0.575</v>
      </c>
      <c r="D15" s="4">
        <v>0.552</v>
      </c>
      <c r="E15" s="4">
        <v>0.244</v>
      </c>
      <c r="F15" s="4">
        <v>0.538297872340425</v>
      </c>
      <c r="G15" s="4">
        <v>0.559734513274336</v>
      </c>
      <c r="H15" s="4">
        <v>0.6892</v>
      </c>
      <c r="I15" s="8">
        <v>3.7315</v>
      </c>
      <c r="J15" s="9">
        <v>2.7546</v>
      </c>
      <c r="K15" s="10">
        <v>32.2112</v>
      </c>
      <c r="L15" s="11">
        <v>0.366129408086266</v>
      </c>
      <c r="M15" s="11">
        <v>0.24061327063519</v>
      </c>
      <c r="N15" s="11">
        <v>0.0578206117173759</v>
      </c>
      <c r="O15" s="4">
        <v>14.18</v>
      </c>
    </row>
    <row r="16" ht="18.75" customHeight="1" spans="1:15">
      <c r="A16" s="3">
        <v>90</v>
      </c>
      <c r="B16" s="4">
        <v>0.613</v>
      </c>
      <c r="C16" s="4">
        <v>0.583</v>
      </c>
      <c r="D16" s="4">
        <v>0.588</v>
      </c>
      <c r="E16" s="4">
        <v>0.283</v>
      </c>
      <c r="F16" s="4">
        <v>0.597623745819398</v>
      </c>
      <c r="G16" s="4">
        <v>0.588762767710049</v>
      </c>
      <c r="H16" s="4">
        <v>0.6567</v>
      </c>
      <c r="I16" s="8">
        <v>5.4069</v>
      </c>
      <c r="J16" s="9">
        <v>2.8022</v>
      </c>
      <c r="K16" s="10">
        <v>31.5788</v>
      </c>
      <c r="L16" s="11">
        <v>0.423141350557721</v>
      </c>
      <c r="M16" s="11">
        <v>0.382855988875679</v>
      </c>
      <c r="N16" s="11">
        <v>0.0702658264209019</v>
      </c>
      <c r="O16" s="4">
        <v>13.3215</v>
      </c>
    </row>
    <row r="22" spans="1:15">
      <c r="A22" s="3">
        <v>-150</v>
      </c>
      <c r="B22" s="6">
        <f>_xlfn.RANK.AVG(B2,B$2:B$16,0)</f>
        <v>15</v>
      </c>
      <c r="C22" s="6">
        <f>_xlfn.RANK.AVG(C2,C$2:C$16,0)</f>
        <v>15</v>
      </c>
      <c r="D22" s="6">
        <f>_xlfn.RANK.AVG(D2,D$2:D$16,0)</f>
        <v>15</v>
      </c>
      <c r="E22" s="6">
        <f>_xlfn.RANK.AVG(E2,E$2:E$16,0)</f>
        <v>15</v>
      </c>
      <c r="F22" s="6">
        <f>_xlfn.RANK.AVG(F2,F$2:F$16,0)</f>
        <v>15</v>
      </c>
      <c r="G22" s="6">
        <f>_xlfn.RANK.AVG(G2,G$2:G$16,0)</f>
        <v>15</v>
      </c>
      <c r="H22" s="6">
        <f>_xlfn.RANK.AVG(H2,H$2:H$16,0)</f>
        <v>15</v>
      </c>
      <c r="I22" s="5">
        <f>_xlfn.RANK.AVG(I2,I$2:I$16,1)</f>
        <v>15</v>
      </c>
      <c r="J22" s="5">
        <f>_xlfn.RANK.AVG(J2,J$2:J$16,1)</f>
        <v>14</v>
      </c>
      <c r="K22" s="5">
        <f>_xlfn.RANK.AVG(K2,K$2:K$16,1)</f>
        <v>15</v>
      </c>
      <c r="L22" s="5">
        <f>_xlfn.RANK.AVG(L2,L$2:L$16,0)</f>
        <v>15</v>
      </c>
      <c r="M22" s="5">
        <f>_xlfn.RANK.AVG(M2,M$2:M$16,0)</f>
        <v>1</v>
      </c>
      <c r="N22" s="5">
        <f>_xlfn.RANK.AVG(N2,N$2:N$16,1)</f>
        <v>1</v>
      </c>
      <c r="O22" s="5">
        <f>_xlfn.RANK.AVG(O2,O$2:O$16,0)</f>
        <v>14</v>
      </c>
    </row>
    <row r="23" spans="1:15">
      <c r="A23" s="3">
        <v>-100</v>
      </c>
      <c r="B23" s="6">
        <f t="shared" ref="B23:B36" si="0">_xlfn.RANK.AVG(B3,B$2:B$16,0)</f>
        <v>2</v>
      </c>
      <c r="C23" s="6">
        <f t="shared" ref="C23:C36" si="1">_xlfn.RANK.AVG(C3,C$2:C$16,0)</f>
        <v>14</v>
      </c>
      <c r="D23" s="6">
        <f t="shared" ref="D23:D36" si="2">_xlfn.RANK.AVG(D3,D$2:D$16,0)</f>
        <v>8.5</v>
      </c>
      <c r="E23" s="6">
        <f t="shared" ref="E23:E36" si="3">_xlfn.RANK.AVG(E3,E$2:E$16,0)</f>
        <v>3</v>
      </c>
      <c r="F23" s="6">
        <f t="shared" ref="F23:F36" si="4">_xlfn.RANK.AVG(F3,F$2:F$16,0)</f>
        <v>6</v>
      </c>
      <c r="G23" s="6">
        <f t="shared" ref="G23:G36" si="5">_xlfn.RANK.AVG(G3,G$2:G$16,0)</f>
        <v>12</v>
      </c>
      <c r="H23" s="6">
        <f>_xlfn.RANK.AVG(H3,H$2:H$16,0)</f>
        <v>14</v>
      </c>
      <c r="I23" s="5">
        <f t="shared" ref="I23:I36" si="6">_xlfn.RANK.AVG(I3,I$2:I$16,1)</f>
        <v>14</v>
      </c>
      <c r="J23" s="5">
        <f t="shared" ref="J23:J36" si="7">_xlfn.RANK.AVG(J3,J$2:J$16,1)</f>
        <v>15</v>
      </c>
      <c r="K23" s="5">
        <f t="shared" ref="K23:K36" si="8">_xlfn.RANK.AVG(K3,K$2:K$16,1)</f>
        <v>14</v>
      </c>
      <c r="L23" s="5">
        <f t="shared" ref="L23:L36" si="9">_xlfn.RANK.AVG(L3,L$2:L$16,0)</f>
        <v>14</v>
      </c>
      <c r="M23" s="5">
        <f t="shared" ref="M23:M36" si="10">_xlfn.RANK.AVG(M3,M$2:M$16,0)</f>
        <v>2</v>
      </c>
      <c r="N23" s="5">
        <f t="shared" ref="N23:N36" si="11">_xlfn.RANK.AVG(N3,N$2:N$16,1)</f>
        <v>2</v>
      </c>
      <c r="O23" s="5">
        <f t="shared" ref="O23:O36" si="12">_xlfn.RANK.AVG(O3,O$2:O$16,0)</f>
        <v>12</v>
      </c>
    </row>
    <row r="24" spans="1:15">
      <c r="A24" s="3">
        <v>-50</v>
      </c>
      <c r="B24" s="6">
        <f t="shared" si="0"/>
        <v>6</v>
      </c>
      <c r="C24" s="6">
        <f t="shared" si="1"/>
        <v>11</v>
      </c>
      <c r="D24" s="6">
        <f t="shared" si="2"/>
        <v>13</v>
      </c>
      <c r="E24" s="6">
        <f t="shared" si="3"/>
        <v>12</v>
      </c>
      <c r="F24" s="6">
        <f t="shared" si="4"/>
        <v>9</v>
      </c>
      <c r="G24" s="6">
        <f t="shared" si="5"/>
        <v>11</v>
      </c>
      <c r="H24" s="6">
        <f>_xlfn.RANK.AVG(H4,H$2:H$16,0)</f>
        <v>13</v>
      </c>
      <c r="I24" s="5">
        <f t="shared" si="6"/>
        <v>12</v>
      </c>
      <c r="J24" s="5">
        <f t="shared" si="7"/>
        <v>13</v>
      </c>
      <c r="K24" s="5">
        <f t="shared" si="8"/>
        <v>13</v>
      </c>
      <c r="L24" s="5">
        <f t="shared" si="9"/>
        <v>13</v>
      </c>
      <c r="M24" s="5">
        <f t="shared" si="10"/>
        <v>5</v>
      </c>
      <c r="N24" s="5">
        <f t="shared" si="11"/>
        <v>6</v>
      </c>
      <c r="O24" s="5">
        <f t="shared" si="12"/>
        <v>9</v>
      </c>
    </row>
    <row r="25" spans="1:15">
      <c r="A25" s="3">
        <v>-30</v>
      </c>
      <c r="B25" s="6">
        <f t="shared" si="0"/>
        <v>4</v>
      </c>
      <c r="C25" s="6">
        <f t="shared" si="1"/>
        <v>1</v>
      </c>
      <c r="D25" s="6">
        <f t="shared" si="2"/>
        <v>1</v>
      </c>
      <c r="E25" s="6">
        <f t="shared" si="3"/>
        <v>9</v>
      </c>
      <c r="F25" s="6">
        <f t="shared" si="4"/>
        <v>2</v>
      </c>
      <c r="G25" s="6">
        <f t="shared" si="5"/>
        <v>1</v>
      </c>
      <c r="H25" s="6">
        <f t="shared" ref="H23:H36" si="13">_xlfn.RANK.AVG(H5,H$2:H$16,0)</f>
        <v>11</v>
      </c>
      <c r="I25" s="5">
        <f t="shared" si="6"/>
        <v>8</v>
      </c>
      <c r="J25" s="5">
        <f t="shared" si="7"/>
        <v>11</v>
      </c>
      <c r="K25" s="5">
        <f t="shared" si="8"/>
        <v>12</v>
      </c>
      <c r="L25" s="5">
        <f t="shared" si="9"/>
        <v>12</v>
      </c>
      <c r="M25" s="5">
        <f t="shared" si="10"/>
        <v>7</v>
      </c>
      <c r="N25" s="5">
        <f t="shared" si="11"/>
        <v>7</v>
      </c>
      <c r="O25" s="5">
        <f t="shared" si="12"/>
        <v>7</v>
      </c>
    </row>
    <row r="26" spans="1:15">
      <c r="A26" s="3">
        <v>-20</v>
      </c>
      <c r="B26" s="6">
        <f t="shared" si="0"/>
        <v>5</v>
      </c>
      <c r="C26" s="6">
        <f t="shared" si="1"/>
        <v>4</v>
      </c>
      <c r="D26" s="6">
        <f t="shared" si="2"/>
        <v>6</v>
      </c>
      <c r="E26" s="6">
        <f t="shared" si="3"/>
        <v>6</v>
      </c>
      <c r="F26" s="6">
        <f t="shared" si="4"/>
        <v>3</v>
      </c>
      <c r="G26" s="6">
        <f t="shared" si="5"/>
        <v>4</v>
      </c>
      <c r="H26" s="6">
        <f t="shared" si="13"/>
        <v>9</v>
      </c>
      <c r="I26" s="5">
        <f t="shared" si="6"/>
        <v>6</v>
      </c>
      <c r="J26" s="5">
        <f t="shared" si="7"/>
        <v>2</v>
      </c>
      <c r="K26" s="5">
        <f t="shared" si="8"/>
        <v>11</v>
      </c>
      <c r="L26" s="5">
        <f t="shared" si="9"/>
        <v>11</v>
      </c>
      <c r="M26" s="5">
        <f t="shared" si="10"/>
        <v>9</v>
      </c>
      <c r="N26" s="5">
        <f t="shared" si="11"/>
        <v>11</v>
      </c>
      <c r="O26" s="5">
        <f t="shared" si="12"/>
        <v>5</v>
      </c>
    </row>
    <row r="27" spans="1:15">
      <c r="A27" s="3">
        <v>-15</v>
      </c>
      <c r="B27" s="6">
        <f t="shared" si="0"/>
        <v>11</v>
      </c>
      <c r="C27" s="6">
        <f t="shared" si="1"/>
        <v>6</v>
      </c>
      <c r="D27" s="6">
        <f t="shared" si="2"/>
        <v>4.5</v>
      </c>
      <c r="E27" s="6">
        <f t="shared" si="3"/>
        <v>1</v>
      </c>
      <c r="F27" s="6">
        <f t="shared" si="4"/>
        <v>10</v>
      </c>
      <c r="G27" s="6">
        <f t="shared" si="5"/>
        <v>7</v>
      </c>
      <c r="H27" s="6">
        <f t="shared" si="13"/>
        <v>8</v>
      </c>
      <c r="I27" s="5">
        <f t="shared" si="6"/>
        <v>4</v>
      </c>
      <c r="J27" s="5">
        <f t="shared" si="7"/>
        <v>1</v>
      </c>
      <c r="K27" s="5">
        <f t="shared" si="8"/>
        <v>5</v>
      </c>
      <c r="L27" s="5">
        <f t="shared" si="9"/>
        <v>10</v>
      </c>
      <c r="M27" s="5">
        <f t="shared" si="10"/>
        <v>10</v>
      </c>
      <c r="N27" s="5">
        <f t="shared" si="11"/>
        <v>10</v>
      </c>
      <c r="O27" s="5">
        <f t="shared" si="12"/>
        <v>4</v>
      </c>
    </row>
    <row r="28" spans="1:15">
      <c r="A28" s="3">
        <v>-10</v>
      </c>
      <c r="B28" s="6">
        <f t="shared" si="0"/>
        <v>1</v>
      </c>
      <c r="C28" s="6">
        <f t="shared" si="1"/>
        <v>9</v>
      </c>
      <c r="D28" s="6">
        <f t="shared" si="2"/>
        <v>2</v>
      </c>
      <c r="E28" s="6">
        <f t="shared" si="3"/>
        <v>2</v>
      </c>
      <c r="F28" s="6">
        <f t="shared" si="4"/>
        <v>1</v>
      </c>
      <c r="G28" s="6">
        <f t="shared" si="5"/>
        <v>6</v>
      </c>
      <c r="H28" s="6">
        <f t="shared" si="13"/>
        <v>6</v>
      </c>
      <c r="I28" s="5">
        <f t="shared" si="6"/>
        <v>1</v>
      </c>
      <c r="J28" s="5">
        <f t="shared" si="7"/>
        <v>3</v>
      </c>
      <c r="K28" s="5">
        <f t="shared" si="8"/>
        <v>8</v>
      </c>
      <c r="L28" s="5">
        <f t="shared" si="9"/>
        <v>9</v>
      </c>
      <c r="M28" s="5">
        <f t="shared" si="10"/>
        <v>11</v>
      </c>
      <c r="N28" s="5">
        <f t="shared" si="11"/>
        <v>9</v>
      </c>
      <c r="O28" s="5">
        <f t="shared" si="12"/>
        <v>2</v>
      </c>
    </row>
    <row r="29" spans="1:15">
      <c r="A29" s="3">
        <v>0</v>
      </c>
      <c r="B29" s="6">
        <f t="shared" si="0"/>
        <v>3</v>
      </c>
      <c r="C29" s="6">
        <f t="shared" si="1"/>
        <v>7</v>
      </c>
      <c r="D29" s="6">
        <f t="shared" si="2"/>
        <v>7</v>
      </c>
      <c r="E29" s="6">
        <f t="shared" si="3"/>
        <v>7.5</v>
      </c>
      <c r="F29" s="6">
        <f t="shared" si="4"/>
        <v>5</v>
      </c>
      <c r="G29" s="6">
        <f t="shared" si="5"/>
        <v>5</v>
      </c>
      <c r="H29" s="6">
        <f t="shared" si="13"/>
        <v>4</v>
      </c>
      <c r="I29" s="5">
        <f t="shared" si="6"/>
        <v>3</v>
      </c>
      <c r="J29" s="5">
        <f t="shared" si="7"/>
        <v>4</v>
      </c>
      <c r="K29" s="5">
        <f t="shared" si="8"/>
        <v>10</v>
      </c>
      <c r="L29" s="5">
        <f t="shared" si="9"/>
        <v>8</v>
      </c>
      <c r="M29" s="5">
        <f t="shared" si="10"/>
        <v>13</v>
      </c>
      <c r="N29" s="5">
        <f t="shared" si="11"/>
        <v>12</v>
      </c>
      <c r="O29" s="5">
        <f t="shared" si="12"/>
        <v>1</v>
      </c>
    </row>
    <row r="30" spans="1:15">
      <c r="A30" s="3">
        <v>10</v>
      </c>
      <c r="B30" s="6">
        <f t="shared" si="0"/>
        <v>9.5</v>
      </c>
      <c r="C30" s="6">
        <f t="shared" si="1"/>
        <v>8</v>
      </c>
      <c r="D30" s="6">
        <f t="shared" si="2"/>
        <v>8.5</v>
      </c>
      <c r="E30" s="6">
        <f t="shared" si="3"/>
        <v>4</v>
      </c>
      <c r="F30" s="6">
        <f t="shared" si="4"/>
        <v>8</v>
      </c>
      <c r="G30" s="6">
        <f t="shared" si="5"/>
        <v>9</v>
      </c>
      <c r="H30" s="6">
        <f t="shared" si="13"/>
        <v>3</v>
      </c>
      <c r="I30" s="5">
        <f t="shared" si="6"/>
        <v>2</v>
      </c>
      <c r="J30" s="5">
        <f t="shared" si="7"/>
        <v>5</v>
      </c>
      <c r="K30" s="5">
        <f t="shared" si="8"/>
        <v>9</v>
      </c>
      <c r="L30" s="5">
        <f t="shared" si="9"/>
        <v>7</v>
      </c>
      <c r="M30" s="5">
        <f t="shared" si="10"/>
        <v>15</v>
      </c>
      <c r="N30" s="5">
        <f t="shared" si="11"/>
        <v>8</v>
      </c>
      <c r="O30" s="5">
        <f t="shared" si="12"/>
        <v>3</v>
      </c>
    </row>
    <row r="31" spans="1:15">
      <c r="A31" s="3">
        <v>20</v>
      </c>
      <c r="B31" s="6">
        <f t="shared" si="0"/>
        <v>8</v>
      </c>
      <c r="C31" s="6">
        <f t="shared" si="1"/>
        <v>13</v>
      </c>
      <c r="D31" s="6">
        <f t="shared" si="2"/>
        <v>11</v>
      </c>
      <c r="E31" s="6">
        <f t="shared" si="3"/>
        <v>13</v>
      </c>
      <c r="F31" s="6">
        <f t="shared" si="4"/>
        <v>12</v>
      </c>
      <c r="G31" s="6">
        <f t="shared" si="5"/>
        <v>13</v>
      </c>
      <c r="H31" s="6">
        <f t="shared" si="13"/>
        <v>1</v>
      </c>
      <c r="I31" s="5">
        <f t="shared" si="6"/>
        <v>5</v>
      </c>
      <c r="J31" s="5">
        <f t="shared" si="7"/>
        <v>6</v>
      </c>
      <c r="K31" s="5">
        <f t="shared" si="8"/>
        <v>7</v>
      </c>
      <c r="L31" s="5">
        <f t="shared" si="9"/>
        <v>6</v>
      </c>
      <c r="M31" s="5">
        <f t="shared" si="10"/>
        <v>14</v>
      </c>
      <c r="N31" s="5">
        <f t="shared" si="11"/>
        <v>4</v>
      </c>
      <c r="O31" s="5">
        <f t="shared" si="12"/>
        <v>6</v>
      </c>
    </row>
    <row r="32" spans="1:15">
      <c r="A32" s="3">
        <v>30</v>
      </c>
      <c r="B32" s="6">
        <f t="shared" si="0"/>
        <v>13</v>
      </c>
      <c r="C32" s="6">
        <f t="shared" si="1"/>
        <v>5</v>
      </c>
      <c r="D32" s="6">
        <f t="shared" si="2"/>
        <v>10</v>
      </c>
      <c r="E32" s="6">
        <f t="shared" si="3"/>
        <v>10.5</v>
      </c>
      <c r="F32" s="6">
        <f t="shared" si="4"/>
        <v>13</v>
      </c>
      <c r="G32" s="6">
        <f t="shared" si="5"/>
        <v>8</v>
      </c>
      <c r="H32" s="6">
        <f t="shared" si="13"/>
        <v>2</v>
      </c>
      <c r="I32" s="5">
        <f t="shared" si="6"/>
        <v>7</v>
      </c>
      <c r="J32" s="5">
        <f t="shared" si="7"/>
        <v>7</v>
      </c>
      <c r="K32" s="5">
        <f t="shared" si="8"/>
        <v>6</v>
      </c>
      <c r="L32" s="5">
        <f t="shared" si="9"/>
        <v>5</v>
      </c>
      <c r="M32" s="5">
        <f t="shared" si="10"/>
        <v>12</v>
      </c>
      <c r="N32" s="5">
        <f t="shared" si="11"/>
        <v>3</v>
      </c>
      <c r="O32" s="5">
        <f t="shared" si="12"/>
        <v>8</v>
      </c>
    </row>
    <row r="33" spans="1:15">
      <c r="A33" s="3">
        <v>50</v>
      </c>
      <c r="B33" s="6">
        <f t="shared" si="0"/>
        <v>7</v>
      </c>
      <c r="C33" s="6">
        <f t="shared" si="1"/>
        <v>3</v>
      </c>
      <c r="D33" s="6">
        <f t="shared" si="2"/>
        <v>3</v>
      </c>
      <c r="E33" s="6">
        <f t="shared" si="3"/>
        <v>5</v>
      </c>
      <c r="F33" s="6">
        <f t="shared" si="4"/>
        <v>4</v>
      </c>
      <c r="G33" s="6">
        <f t="shared" si="5"/>
        <v>2</v>
      </c>
      <c r="H33" s="6">
        <f t="shared" si="13"/>
        <v>5</v>
      </c>
      <c r="I33" s="5">
        <f t="shared" si="6"/>
        <v>9</v>
      </c>
      <c r="J33" s="5">
        <f t="shared" si="7"/>
        <v>8</v>
      </c>
      <c r="K33" s="5">
        <f t="shared" si="8"/>
        <v>4</v>
      </c>
      <c r="L33" s="5">
        <f t="shared" si="9"/>
        <v>4</v>
      </c>
      <c r="M33" s="5">
        <f t="shared" si="10"/>
        <v>8</v>
      </c>
      <c r="N33" s="5">
        <f t="shared" si="11"/>
        <v>5</v>
      </c>
      <c r="O33" s="5">
        <f t="shared" si="12"/>
        <v>10</v>
      </c>
    </row>
    <row r="34" spans="1:15">
      <c r="A34" s="3">
        <v>60</v>
      </c>
      <c r="B34" s="6">
        <f t="shared" si="0"/>
        <v>12</v>
      </c>
      <c r="C34" s="6">
        <f t="shared" si="1"/>
        <v>2</v>
      </c>
      <c r="D34" s="6">
        <f t="shared" si="2"/>
        <v>4.5</v>
      </c>
      <c r="E34" s="6">
        <f t="shared" si="3"/>
        <v>7.5</v>
      </c>
      <c r="F34" s="6">
        <f t="shared" si="4"/>
        <v>7</v>
      </c>
      <c r="G34" s="6">
        <f t="shared" si="5"/>
        <v>3</v>
      </c>
      <c r="H34" s="6">
        <f t="shared" si="13"/>
        <v>7</v>
      </c>
      <c r="I34" s="5">
        <f t="shared" si="6"/>
        <v>10</v>
      </c>
      <c r="J34" s="5">
        <f t="shared" si="7"/>
        <v>9</v>
      </c>
      <c r="K34" s="5">
        <f t="shared" si="8"/>
        <v>3</v>
      </c>
      <c r="L34" s="5">
        <f t="shared" si="9"/>
        <v>3</v>
      </c>
      <c r="M34" s="5">
        <f t="shared" si="10"/>
        <v>6</v>
      </c>
      <c r="N34" s="5">
        <f t="shared" si="11"/>
        <v>13</v>
      </c>
      <c r="O34" s="5">
        <f t="shared" si="12"/>
        <v>11</v>
      </c>
    </row>
    <row r="35" spans="1:15">
      <c r="A35" s="3">
        <v>70</v>
      </c>
      <c r="B35" s="6">
        <f t="shared" si="0"/>
        <v>14</v>
      </c>
      <c r="C35" s="6">
        <f t="shared" si="1"/>
        <v>12</v>
      </c>
      <c r="D35" s="6">
        <f t="shared" si="2"/>
        <v>14</v>
      </c>
      <c r="E35" s="6">
        <f t="shared" si="3"/>
        <v>14</v>
      </c>
      <c r="F35" s="6">
        <f t="shared" si="4"/>
        <v>14</v>
      </c>
      <c r="G35" s="6">
        <f t="shared" si="5"/>
        <v>14</v>
      </c>
      <c r="H35" s="6">
        <f t="shared" si="13"/>
        <v>10</v>
      </c>
      <c r="I35" s="5">
        <f t="shared" si="6"/>
        <v>11</v>
      </c>
      <c r="J35" s="5">
        <f t="shared" si="7"/>
        <v>10</v>
      </c>
      <c r="K35" s="5">
        <f t="shared" si="8"/>
        <v>2</v>
      </c>
      <c r="L35" s="5">
        <f t="shared" si="9"/>
        <v>2</v>
      </c>
      <c r="M35" s="5">
        <f t="shared" si="10"/>
        <v>4</v>
      </c>
      <c r="N35" s="5">
        <f t="shared" si="11"/>
        <v>14</v>
      </c>
      <c r="O35" s="5">
        <f t="shared" si="12"/>
        <v>13</v>
      </c>
    </row>
    <row r="36" spans="1:15">
      <c r="A36" s="3">
        <v>90</v>
      </c>
      <c r="B36" s="6">
        <f t="shared" si="0"/>
        <v>9.5</v>
      </c>
      <c r="C36" s="6">
        <f t="shared" si="1"/>
        <v>10</v>
      </c>
      <c r="D36" s="6">
        <f t="shared" si="2"/>
        <v>12</v>
      </c>
      <c r="E36" s="6">
        <f t="shared" si="3"/>
        <v>10.5</v>
      </c>
      <c r="F36" s="6">
        <f t="shared" si="4"/>
        <v>11</v>
      </c>
      <c r="G36" s="6">
        <f t="shared" si="5"/>
        <v>10</v>
      </c>
      <c r="H36" s="6">
        <f t="shared" si="13"/>
        <v>12</v>
      </c>
      <c r="I36" s="5">
        <f t="shared" si="6"/>
        <v>13</v>
      </c>
      <c r="J36" s="5">
        <f t="shared" si="7"/>
        <v>12</v>
      </c>
      <c r="K36" s="5">
        <f t="shared" si="8"/>
        <v>1</v>
      </c>
      <c r="L36" s="5">
        <f t="shared" si="9"/>
        <v>1</v>
      </c>
      <c r="M36" s="5">
        <f t="shared" si="10"/>
        <v>3</v>
      </c>
      <c r="N36" s="5">
        <f t="shared" si="11"/>
        <v>15</v>
      </c>
      <c r="O36" s="5">
        <f t="shared" si="12"/>
        <v>15</v>
      </c>
    </row>
    <row r="39" spans="7:15">
      <c r="G39" s="6" t="s">
        <v>15</v>
      </c>
      <c r="H39" s="6">
        <f>PEARSON(H2:H16,G2:G16)</f>
        <v>0.807941184184398</v>
      </c>
      <c r="I39" s="5">
        <f>PEARSON(-I2:I16,G2:G16)</f>
        <v>0.768853082165455</v>
      </c>
      <c r="J39" s="6">
        <f>PEARSON(-J2:J16,G2:G16)</f>
        <v>0.557203085969468</v>
      </c>
      <c r="K39" s="6">
        <f>PEARSON(-K2:K16,$G2:$G16)</f>
        <v>0.586756054038846</v>
      </c>
      <c r="L39" s="6">
        <f>PEARSON(L2:L16,$G2:$G16)</f>
        <v>0.46651996734737</v>
      </c>
      <c r="M39" s="6">
        <f>PEARSON(M2:M16,$G2:$G16)</f>
        <v>-0.799093936469004</v>
      </c>
      <c r="N39" s="6">
        <f>PEARSON(N2:N16,$G2:$G16)</f>
        <v>0.619831938690635</v>
      </c>
      <c r="O39" s="6">
        <f>PEARSON(O2:O16,G2:G16)</f>
        <v>0.527828235736501</v>
      </c>
    </row>
    <row r="40" spans="7:15">
      <c r="G40" s="6" t="s">
        <v>16</v>
      </c>
      <c r="H40" s="6">
        <f>PEARSON(H$2:H$16,$D$2:$D$16)</f>
        <v>0.807472983880078</v>
      </c>
      <c r="I40" s="6">
        <f>PEARSON(I$2:I$16,$D$2:$D$16)</f>
        <v>-0.727207856158085</v>
      </c>
      <c r="J40" s="6">
        <f>PEARSON(J$2:J$16,$D$2:$D$16)</f>
        <v>-0.472598790143416</v>
      </c>
      <c r="K40" s="6">
        <f>PEARSON(K$2:K$16,$D$2:$D$16)</f>
        <v>-0.558477117078139</v>
      </c>
      <c r="L40" s="6">
        <f t="shared" ref="I40:O40" si="14">PEARSON(L$2:L$16,$D$2:$D$16)</f>
        <v>0.433801283530308</v>
      </c>
      <c r="M40" s="6">
        <f t="shared" si="14"/>
        <v>-0.813245348280446</v>
      </c>
      <c r="N40" s="6">
        <f t="shared" si="14"/>
        <v>0.638356385380935</v>
      </c>
      <c r="O40" s="6">
        <f t="shared" si="14"/>
        <v>0.563948292210329</v>
      </c>
    </row>
    <row r="41" spans="7:15">
      <c r="G41" s="13" t="s">
        <v>17</v>
      </c>
      <c r="H41" s="13">
        <f>CORREL(H$22:H$36,$G$22:$G$36)</f>
        <v>0.292857142857143</v>
      </c>
      <c r="I41" s="13">
        <f>CORREL(I$22:I$36,$G$22:$G$36)</f>
        <v>0.417857142857143</v>
      </c>
      <c r="J41" s="13">
        <f>CORREL(J$22:J$36,$G$22:$G$36)</f>
        <v>0.425</v>
      </c>
      <c r="K41" s="13">
        <f t="shared" ref="I41:O41" si="15">CORREL(K$22:K$36,$G$22:$G$36)</f>
        <v>0.142857142857143</v>
      </c>
      <c r="L41" s="13">
        <f>CORREL(L$22:L$36,$G$22:$G$36)</f>
        <v>0.114285714285714</v>
      </c>
      <c r="M41" s="13">
        <f t="shared" si="15"/>
        <v>-0.317857142857143</v>
      </c>
      <c r="N41" s="13">
        <f t="shared" si="15"/>
        <v>-0.275</v>
      </c>
      <c r="O41" s="13">
        <f>CORREL(O$22:O$36,$G$22:$G$36)</f>
        <v>0.425</v>
      </c>
    </row>
    <row r="42" spans="7:15">
      <c r="G42" s="13" t="s">
        <v>18</v>
      </c>
      <c r="H42" s="13">
        <f>CORREL(H$22:H$36,$D$22:$D$36)</f>
        <v>0.289803683750237</v>
      </c>
      <c r="I42" s="13">
        <f t="shared" ref="I42:O42" si="16">CORREL(I$22:I$36,$D$22:$D$36)</f>
        <v>0.533095665170189</v>
      </c>
      <c r="J42" s="13">
        <f t="shared" si="16"/>
        <v>0.483006139583728</v>
      </c>
      <c r="K42" s="13">
        <f>CORREL(K$22:K$36,$D$22:$D$36)</f>
        <v>0.0661897302392517</v>
      </c>
      <c r="L42" s="13">
        <f t="shared" si="16"/>
        <v>-0.0322004093055819</v>
      </c>
      <c r="M42" s="13">
        <f t="shared" si="16"/>
        <v>-0.355993413989489</v>
      </c>
      <c r="N42" s="13">
        <f t="shared" si="16"/>
        <v>-0.137746195362767</v>
      </c>
      <c r="O42" s="13">
        <f t="shared" si="16"/>
        <v>0.529517841914013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F19" sqref="F19"/>
    </sheetView>
  </sheetViews>
  <sheetFormatPr defaultColWidth="8.88888888888889" defaultRowHeight="15"/>
  <cols>
    <col min="1" max="1" width="6.77777777777778" customWidth="1"/>
    <col min="2" max="2" width="7.88888888888889" customWidth="1"/>
    <col min="3" max="3" width="8.22222222222222" customWidth="1"/>
    <col min="4" max="4" width="7.66666666666667" customWidth="1"/>
    <col min="5" max="5" width="13.1111111111111" customWidth="1"/>
    <col min="6" max="6" width="12.4444444444444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6" t="s">
        <v>8</v>
      </c>
      <c r="J1" s="6" t="s">
        <v>9</v>
      </c>
      <c r="K1" s="7" t="s">
        <v>10</v>
      </c>
      <c r="L1" s="2" t="s">
        <v>11</v>
      </c>
      <c r="M1" t="s">
        <v>12</v>
      </c>
      <c r="N1" t="s">
        <v>13</v>
      </c>
      <c r="O1" t="s">
        <v>14</v>
      </c>
    </row>
    <row r="2" spans="1:15">
      <c r="A2" s="3">
        <v>-150</v>
      </c>
      <c r="B2" s="4">
        <v>0.48</v>
      </c>
      <c r="C2" s="4">
        <v>0.393</v>
      </c>
      <c r="D2" s="4">
        <v>0.386</v>
      </c>
      <c r="E2" s="4">
        <v>0.164</v>
      </c>
      <c r="F2" s="4">
        <v>0.432164948</v>
      </c>
      <c r="G2" s="4">
        <v>0.407782101</v>
      </c>
      <c r="H2" s="4">
        <v>0.4396</v>
      </c>
      <c r="I2" s="9">
        <v>18.6022</v>
      </c>
      <c r="J2" s="9">
        <v>6.6069</v>
      </c>
      <c r="K2" s="10">
        <v>43.2107</v>
      </c>
      <c r="L2" s="4">
        <v>13.7729</v>
      </c>
      <c r="M2" s="11">
        <v>0.0814905927558818</v>
      </c>
      <c r="N2" s="11">
        <v>0.746954517029879</v>
      </c>
      <c r="O2" s="11">
        <v>0.0156562992904486</v>
      </c>
    </row>
    <row r="3" spans="1:15">
      <c r="A3" s="3">
        <v>-100</v>
      </c>
      <c r="B3" s="4">
        <v>0.595</v>
      </c>
      <c r="C3" s="4">
        <v>0.58</v>
      </c>
      <c r="D3" s="4">
        <v>0.6</v>
      </c>
      <c r="E3" s="4">
        <v>0.288</v>
      </c>
      <c r="F3" s="4">
        <v>0.587404255</v>
      </c>
      <c r="G3" s="4">
        <v>0.582939189</v>
      </c>
      <c r="H3" s="4">
        <v>0.5765</v>
      </c>
      <c r="I3" s="9">
        <v>17.412</v>
      </c>
      <c r="J3" s="9">
        <v>8.4795</v>
      </c>
      <c r="K3" s="10">
        <v>42.4839</v>
      </c>
      <c r="L3" s="4">
        <v>14.8153</v>
      </c>
      <c r="M3" s="11">
        <v>0.16759716235508</v>
      </c>
      <c r="N3" s="11">
        <v>0.396231148703056</v>
      </c>
      <c r="O3" s="11">
        <v>0.0417663332565513</v>
      </c>
    </row>
    <row r="4" spans="1:15">
      <c r="A4" s="3">
        <v>-50</v>
      </c>
      <c r="B4" s="4">
        <v>0.664</v>
      </c>
      <c r="C4" s="4">
        <v>0.57</v>
      </c>
      <c r="D4" s="4">
        <v>0.604</v>
      </c>
      <c r="E4" s="4">
        <v>0.293</v>
      </c>
      <c r="F4" s="4">
        <v>0.613419773</v>
      </c>
      <c r="G4" s="4">
        <v>0.586608803</v>
      </c>
      <c r="H4" s="4">
        <v>0.6599</v>
      </c>
      <c r="I4" s="9">
        <v>7.2026</v>
      </c>
      <c r="J4" s="9">
        <v>5.4698</v>
      </c>
      <c r="K4" s="10">
        <v>40.814</v>
      </c>
      <c r="L4" s="4">
        <v>16.1725</v>
      </c>
      <c r="M4" s="11">
        <v>0.230417981351953</v>
      </c>
      <c r="N4" s="11">
        <v>0.202417527583608</v>
      </c>
      <c r="O4" s="11">
        <v>0.0483647746574638</v>
      </c>
    </row>
    <row r="5" spans="1:15">
      <c r="A5" s="3">
        <v>-30</v>
      </c>
      <c r="B5" s="4">
        <v>0.581</v>
      </c>
      <c r="C5" s="4">
        <v>0.639</v>
      </c>
      <c r="D5" s="4">
        <v>0.614</v>
      </c>
      <c r="E5" s="4">
        <v>0.304</v>
      </c>
      <c r="F5" s="4">
        <v>0.608621311</v>
      </c>
      <c r="G5" s="4">
        <v>0.626491731</v>
      </c>
      <c r="H5" s="4">
        <v>0.6833</v>
      </c>
      <c r="I5" s="9">
        <v>2.8972</v>
      </c>
      <c r="J5" s="9">
        <v>2.7279</v>
      </c>
      <c r="K5" s="10">
        <v>37.2681</v>
      </c>
      <c r="L5" s="4">
        <v>16.7846</v>
      </c>
      <c r="M5" s="11">
        <v>0.242373189776154</v>
      </c>
      <c r="N5" s="11">
        <v>0.140624785841557</v>
      </c>
      <c r="O5" s="11">
        <v>0.0518956096394935</v>
      </c>
    </row>
    <row r="6" spans="1:15">
      <c r="A6" s="3">
        <v>-20</v>
      </c>
      <c r="B6" s="4">
        <v>0.612</v>
      </c>
      <c r="C6" s="4">
        <v>0.558</v>
      </c>
      <c r="D6" s="4">
        <v>0.598</v>
      </c>
      <c r="E6" s="4">
        <v>0.296</v>
      </c>
      <c r="F6" s="4">
        <v>0.583753846</v>
      </c>
      <c r="G6" s="4">
        <v>0.568023952</v>
      </c>
      <c r="H6" s="4">
        <v>0.6963</v>
      </c>
      <c r="I6" s="9">
        <v>2.6986</v>
      </c>
      <c r="J6" s="9">
        <v>2.645</v>
      </c>
      <c r="K6" s="10">
        <v>34.9551</v>
      </c>
      <c r="L6" s="4">
        <v>17.466</v>
      </c>
      <c r="M6" s="11">
        <v>0.247489172318659</v>
      </c>
      <c r="N6" s="11">
        <v>0.105842451129043</v>
      </c>
      <c r="O6" s="11">
        <v>0.052744187236196</v>
      </c>
    </row>
    <row r="7" spans="1:15">
      <c r="A7" s="3">
        <v>-15</v>
      </c>
      <c r="B7" s="4">
        <v>0.642</v>
      </c>
      <c r="C7" s="4">
        <v>0.578</v>
      </c>
      <c r="D7" s="4">
        <v>0.598</v>
      </c>
      <c r="E7" s="4">
        <v>0.297</v>
      </c>
      <c r="F7" s="4">
        <v>0.608321311</v>
      </c>
      <c r="G7" s="4">
        <v>0.589758423</v>
      </c>
      <c r="H7" s="4">
        <v>0.7038</v>
      </c>
      <c r="I7" s="9">
        <v>2.6594</v>
      </c>
      <c r="J7" s="9">
        <v>2.642</v>
      </c>
      <c r="K7" s="10">
        <v>34.4868</v>
      </c>
      <c r="L7" s="4">
        <v>17.7351</v>
      </c>
      <c r="M7" s="11">
        <v>0.250100625830144</v>
      </c>
      <c r="N7" s="11">
        <v>0.0859979033888432</v>
      </c>
      <c r="O7" s="11">
        <v>0.0528017166357416</v>
      </c>
    </row>
    <row r="8" spans="1:15">
      <c r="A8" s="3">
        <v>-10</v>
      </c>
      <c r="B8" s="4">
        <v>0.626</v>
      </c>
      <c r="C8" s="4">
        <v>0.582</v>
      </c>
      <c r="D8" s="4">
        <v>0.601</v>
      </c>
      <c r="E8" s="4">
        <v>0.294</v>
      </c>
      <c r="F8" s="4">
        <v>0.603198675</v>
      </c>
      <c r="G8" s="4">
        <v>0.590298121</v>
      </c>
      <c r="H8" s="4">
        <v>0.7117</v>
      </c>
      <c r="I8" s="9">
        <v>2.6449</v>
      </c>
      <c r="J8" s="9">
        <v>2.6481</v>
      </c>
      <c r="K8" s="10">
        <v>34.6845</v>
      </c>
      <c r="L8" s="4">
        <v>17.954</v>
      </c>
      <c r="M8" s="11">
        <v>0.252233465795245</v>
      </c>
      <c r="N8" s="11">
        <v>0.0643487441748904</v>
      </c>
      <c r="O8" s="11">
        <v>0.0528697292843872</v>
      </c>
    </row>
    <row r="9" spans="1:15">
      <c r="A9" s="3">
        <v>0</v>
      </c>
      <c r="B9" s="4">
        <v>0.645</v>
      </c>
      <c r="C9" s="4">
        <v>0.597</v>
      </c>
      <c r="D9" s="4">
        <v>0.622</v>
      </c>
      <c r="E9" s="4">
        <v>0.31</v>
      </c>
      <c r="F9" s="4">
        <v>0.620072464</v>
      </c>
      <c r="G9" s="4">
        <v>0.60601983</v>
      </c>
      <c r="H9" s="4">
        <v>0.7276</v>
      </c>
      <c r="I9" s="9">
        <v>2.6496</v>
      </c>
      <c r="J9" s="9">
        <v>2.6496</v>
      </c>
      <c r="K9" s="10">
        <v>34.7385</v>
      </c>
      <c r="L9" s="4">
        <v>17.9345</v>
      </c>
      <c r="M9" s="11">
        <v>0.261177535870343</v>
      </c>
      <c r="N9" s="11">
        <v>0.027682677151864</v>
      </c>
      <c r="O9" s="11">
        <v>0.0506834051493868</v>
      </c>
    </row>
    <row r="10" spans="1:15">
      <c r="A10" s="3">
        <v>10</v>
      </c>
      <c r="B10" s="4">
        <v>0.557</v>
      </c>
      <c r="C10" s="4">
        <v>0.62</v>
      </c>
      <c r="D10" s="4">
        <v>0.596</v>
      </c>
      <c r="E10" s="4">
        <v>0.29</v>
      </c>
      <c r="F10" s="4">
        <v>0.586813933729822</v>
      </c>
      <c r="G10" s="4">
        <v>0.606285112359551</v>
      </c>
      <c r="H10" s="4">
        <v>0.7373</v>
      </c>
      <c r="I10" s="9">
        <v>2.6487</v>
      </c>
      <c r="J10" s="9">
        <v>2.653</v>
      </c>
      <c r="K10" s="10">
        <v>34.7075</v>
      </c>
      <c r="L10" s="4">
        <v>17.7401</v>
      </c>
      <c r="M10" s="11">
        <v>0.274991722753257</v>
      </c>
      <c r="N10" s="11">
        <v>0.0139284528765762</v>
      </c>
      <c r="O10" s="11">
        <v>0.0492214471613543</v>
      </c>
    </row>
    <row r="11" spans="1:15">
      <c r="A11" s="3">
        <v>20</v>
      </c>
      <c r="B11" s="4">
        <v>0.569</v>
      </c>
      <c r="C11" s="4">
        <v>0.572</v>
      </c>
      <c r="D11" s="4">
        <v>0.579</v>
      </c>
      <c r="E11" s="4">
        <v>0.279</v>
      </c>
      <c r="F11" s="4">
        <v>0.570496056091148</v>
      </c>
      <c r="G11" s="4">
        <v>0.571397471910112</v>
      </c>
      <c r="H11" s="4">
        <v>0.7387</v>
      </c>
      <c r="I11" s="9">
        <v>2.6761</v>
      </c>
      <c r="J11" s="9">
        <v>2.6623</v>
      </c>
      <c r="K11" s="10">
        <v>34.711</v>
      </c>
      <c r="L11" s="4">
        <v>17.1023</v>
      </c>
      <c r="M11" s="11">
        <v>0.290945558541279</v>
      </c>
      <c r="N11" s="11">
        <v>0.0255867191783169</v>
      </c>
      <c r="O11" s="11">
        <v>0.0492612515680025</v>
      </c>
    </row>
    <row r="12" spans="1:15">
      <c r="A12" s="3">
        <v>30</v>
      </c>
      <c r="B12" s="4">
        <v>0.627</v>
      </c>
      <c r="C12" s="4">
        <v>0.57</v>
      </c>
      <c r="D12" s="4">
        <v>0.595</v>
      </c>
      <c r="E12" s="4">
        <v>0.294</v>
      </c>
      <c r="F12" s="4">
        <v>0.597142857142857</v>
      </c>
      <c r="G12" s="4">
        <v>0.580555555555555</v>
      </c>
      <c r="H12" s="4">
        <v>0.736</v>
      </c>
      <c r="I12" s="9">
        <v>2.7353</v>
      </c>
      <c r="J12" s="9">
        <v>2.6692</v>
      </c>
      <c r="K12" s="10">
        <v>34.72</v>
      </c>
      <c r="L12" s="4">
        <v>16.3009</v>
      </c>
      <c r="M12" s="11">
        <v>0.307716705635781</v>
      </c>
      <c r="N12" s="11">
        <v>0.0489228472793311</v>
      </c>
      <c r="O12" s="11">
        <v>0.0509227681490233</v>
      </c>
    </row>
    <row r="13" spans="1:15">
      <c r="A13" s="3">
        <v>50</v>
      </c>
      <c r="B13" s="4">
        <v>0.69</v>
      </c>
      <c r="C13" s="4">
        <v>0.586</v>
      </c>
      <c r="D13" s="4">
        <v>0.62</v>
      </c>
      <c r="E13" s="4">
        <v>0.308</v>
      </c>
      <c r="F13" s="4">
        <v>0.633761755485893</v>
      </c>
      <c r="G13" s="4">
        <v>0.60421398684997</v>
      </c>
      <c r="H13" s="4">
        <v>0.7184</v>
      </c>
      <c r="I13" s="9">
        <v>3.0043</v>
      </c>
      <c r="J13" s="9">
        <v>2.6892</v>
      </c>
      <c r="K13" s="10">
        <v>34.3896</v>
      </c>
      <c r="L13" s="4">
        <v>15.1898</v>
      </c>
      <c r="M13" s="11">
        <v>0.342362787201622</v>
      </c>
      <c r="N13" s="11">
        <v>0.131748689350329</v>
      </c>
      <c r="O13" s="11">
        <v>0.055295455517912</v>
      </c>
    </row>
    <row r="14" spans="1:15">
      <c r="A14" s="3">
        <v>60</v>
      </c>
      <c r="B14" s="4">
        <v>0.578</v>
      </c>
      <c r="C14" s="4">
        <v>0.608</v>
      </c>
      <c r="D14" s="4">
        <v>0.581</v>
      </c>
      <c r="E14" s="4">
        <v>0.291</v>
      </c>
      <c r="F14" s="4">
        <v>0.592620573355818</v>
      </c>
      <c r="G14" s="4">
        <v>0.601753424657534</v>
      </c>
      <c r="H14" s="4">
        <v>0.7031</v>
      </c>
      <c r="I14" s="9">
        <v>3.2942</v>
      </c>
      <c r="J14" s="9">
        <v>2.7012</v>
      </c>
      <c r="K14" s="10">
        <v>33.7457</v>
      </c>
      <c r="L14" s="4">
        <v>14.5831</v>
      </c>
      <c r="M14" s="11">
        <v>0.362005933570976</v>
      </c>
      <c r="N14" s="11">
        <v>0.191494606419613</v>
      </c>
      <c r="O14" s="11">
        <v>0.0611151058283016</v>
      </c>
    </row>
    <row r="15" spans="1:15">
      <c r="A15" s="3">
        <v>70</v>
      </c>
      <c r="B15" s="4">
        <v>0.603</v>
      </c>
      <c r="C15" s="4">
        <v>0.496</v>
      </c>
      <c r="D15" s="4">
        <v>0.513</v>
      </c>
      <c r="E15" s="4">
        <v>0.241</v>
      </c>
      <c r="F15" s="4">
        <v>0.544291173794358</v>
      </c>
      <c r="G15" s="4">
        <v>0.514250343878955</v>
      </c>
      <c r="H15" s="4">
        <v>0.6876</v>
      </c>
      <c r="I15" s="9">
        <v>3.7503</v>
      </c>
      <c r="J15" s="9">
        <v>2.7141</v>
      </c>
      <c r="K15" s="10">
        <v>32.8734</v>
      </c>
      <c r="L15" s="4">
        <v>14.0491</v>
      </c>
      <c r="M15" s="11">
        <v>0.387574056644708</v>
      </c>
      <c r="N15" s="11">
        <v>0.260401702345463</v>
      </c>
      <c r="O15" s="11">
        <v>0.0643617388815104</v>
      </c>
    </row>
    <row r="16" spans="1:15">
      <c r="A16" s="3">
        <v>90</v>
      </c>
      <c r="B16" s="4">
        <v>0.613</v>
      </c>
      <c r="C16" s="4">
        <v>0.576</v>
      </c>
      <c r="D16" s="4">
        <v>0.591</v>
      </c>
      <c r="E16" s="4">
        <v>0.296</v>
      </c>
      <c r="F16" s="4">
        <v>0.593924306139613</v>
      </c>
      <c r="G16" s="4">
        <v>0.583038309114927</v>
      </c>
      <c r="H16" s="4">
        <v>0.6532</v>
      </c>
      <c r="I16" s="9">
        <v>5.2903</v>
      </c>
      <c r="J16" s="9">
        <v>2.7643</v>
      </c>
      <c r="K16" s="10">
        <v>32.2492</v>
      </c>
      <c r="L16" s="4">
        <v>13.1721</v>
      </c>
      <c r="M16" s="11">
        <v>0.44446498736543</v>
      </c>
      <c r="N16" s="11">
        <v>0.410568992213199</v>
      </c>
      <c r="O16" s="11">
        <v>0.0743161425363548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abSelected="1" workbookViewId="0">
      <selection activeCell="F33" sqref="F33"/>
    </sheetView>
  </sheetViews>
  <sheetFormatPr defaultColWidth="8.88888888888889" defaultRowHeight="15"/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6" t="s">
        <v>9</v>
      </c>
      <c r="K1" s="7" t="s">
        <v>10</v>
      </c>
      <c r="L1" s="7" t="s">
        <v>12</v>
      </c>
      <c r="M1" s="7" t="s">
        <v>13</v>
      </c>
      <c r="N1" s="7" t="s">
        <v>14</v>
      </c>
      <c r="O1" s="2" t="s">
        <v>11</v>
      </c>
    </row>
    <row r="2" spans="1:15">
      <c r="A2" s="3">
        <v>-150</v>
      </c>
      <c r="B2" s="4">
        <v>0.424</v>
      </c>
      <c r="C2" s="4">
        <v>0.444</v>
      </c>
      <c r="D2" s="4">
        <v>0.405</v>
      </c>
      <c r="E2" s="4">
        <v>0.184</v>
      </c>
      <c r="F2" s="4">
        <v>0.433769585</v>
      </c>
      <c r="G2" s="4">
        <v>0.439850467</v>
      </c>
      <c r="H2" s="4">
        <v>0.4272</v>
      </c>
      <c r="I2" s="8">
        <v>17.8096</v>
      </c>
      <c r="J2" s="9">
        <v>6.265</v>
      </c>
      <c r="K2" s="10">
        <v>43.9486</v>
      </c>
      <c r="L2" s="11">
        <v>0.070207070700559</v>
      </c>
      <c r="M2" s="11">
        <v>0.7661689453125</v>
      </c>
      <c r="N2" s="11">
        <v>0.0225857910783875</v>
      </c>
      <c r="O2" s="4">
        <v>13.6273</v>
      </c>
    </row>
    <row r="3" spans="1:15">
      <c r="A3" s="3">
        <v>-100</v>
      </c>
      <c r="B3" s="4">
        <v>0.712</v>
      </c>
      <c r="C3" s="4">
        <v>0.562</v>
      </c>
      <c r="D3" s="4">
        <v>0.612</v>
      </c>
      <c r="E3" s="4">
        <v>0.3</v>
      </c>
      <c r="F3" s="4">
        <v>0.628169545</v>
      </c>
      <c r="G3" s="4">
        <v>0.586721408</v>
      </c>
      <c r="H3" s="4">
        <v>0.563</v>
      </c>
      <c r="I3" s="8">
        <v>14.8084</v>
      </c>
      <c r="J3" s="9">
        <v>8.0711</v>
      </c>
      <c r="K3" s="10">
        <v>42.3081</v>
      </c>
      <c r="L3" s="11">
        <v>0.156433319870601</v>
      </c>
      <c r="M3" s="11">
        <v>0.423223186990489</v>
      </c>
      <c r="N3" s="11">
        <v>0.0443513707366556</v>
      </c>
      <c r="O3" s="4">
        <v>14.6446</v>
      </c>
    </row>
    <row r="4" spans="1:15">
      <c r="A4" s="3">
        <v>-50</v>
      </c>
      <c r="B4" s="4">
        <v>0.635</v>
      </c>
      <c r="C4" s="4">
        <v>0.576</v>
      </c>
      <c r="D4" s="4">
        <v>0.586</v>
      </c>
      <c r="E4" s="4">
        <v>0.282</v>
      </c>
      <c r="F4" s="4">
        <v>0.604062758</v>
      </c>
      <c r="G4" s="4">
        <v>0.58690629</v>
      </c>
      <c r="H4" s="4">
        <v>0.652</v>
      </c>
      <c r="I4" s="8">
        <v>5.2335</v>
      </c>
      <c r="J4" s="9">
        <v>4.5473</v>
      </c>
      <c r="K4" s="10">
        <v>40.6214</v>
      </c>
      <c r="L4" s="11">
        <v>0.211613113689189</v>
      </c>
      <c r="M4" s="11">
        <v>0.205236572265625</v>
      </c>
      <c r="N4" s="11">
        <v>0.0504780204412732</v>
      </c>
      <c r="O4" s="4">
        <v>15.7859</v>
      </c>
    </row>
    <row r="5" spans="1:15">
      <c r="A5" s="3">
        <v>-30</v>
      </c>
      <c r="B5" s="4">
        <v>0.639</v>
      </c>
      <c r="C5" s="4">
        <v>0.653</v>
      </c>
      <c r="D5" s="4">
        <v>0.635</v>
      </c>
      <c r="E5" s="4">
        <v>0.286</v>
      </c>
      <c r="F5" s="4">
        <v>0.645924149</v>
      </c>
      <c r="G5" s="4">
        <v>0.650151137</v>
      </c>
      <c r="H5" s="4">
        <v>0.681</v>
      </c>
      <c r="I5" s="8">
        <v>2.9377</v>
      </c>
      <c r="J5" s="9">
        <v>2.7632</v>
      </c>
      <c r="K5" s="10">
        <v>36.6747</v>
      </c>
      <c r="L5" s="11">
        <v>0.224978480383827</v>
      </c>
      <c r="M5" s="11">
        <v>0.130852411684783</v>
      </c>
      <c r="N5" s="11">
        <v>0.0510351031837455</v>
      </c>
      <c r="O5" s="4">
        <v>16.8161</v>
      </c>
    </row>
    <row r="6" spans="1:15">
      <c r="A6" s="3">
        <v>-20</v>
      </c>
      <c r="B6" s="4">
        <v>0.637</v>
      </c>
      <c r="C6" s="4">
        <v>0.632</v>
      </c>
      <c r="D6" s="4">
        <v>0.62</v>
      </c>
      <c r="E6" s="4">
        <v>0.295</v>
      </c>
      <c r="F6" s="4">
        <v>0.63449015</v>
      </c>
      <c r="G6" s="4">
        <v>0.632993711</v>
      </c>
      <c r="H6" s="4">
        <v>0.6947</v>
      </c>
      <c r="I6" s="8">
        <v>2.7089</v>
      </c>
      <c r="J6" s="9">
        <v>2.655</v>
      </c>
      <c r="K6" s="10">
        <v>34.2959</v>
      </c>
      <c r="L6" s="11">
        <v>0.229833903963854</v>
      </c>
      <c r="M6" s="11">
        <v>0.0935835173233696</v>
      </c>
      <c r="N6" s="11">
        <v>0.052034973862387</v>
      </c>
      <c r="O6" s="4">
        <v>17.3118</v>
      </c>
    </row>
    <row r="7" spans="1:15">
      <c r="A7" s="3">
        <v>-15</v>
      </c>
      <c r="B7" s="4">
        <v>0.588</v>
      </c>
      <c r="C7" s="4">
        <v>0.616</v>
      </c>
      <c r="D7" s="4">
        <v>0.627</v>
      </c>
      <c r="E7" s="4">
        <v>0.306</v>
      </c>
      <c r="F7" s="4">
        <v>0.601674419</v>
      </c>
      <c r="G7" s="4">
        <v>0.610188679</v>
      </c>
      <c r="H7" s="4">
        <v>0.7017</v>
      </c>
      <c r="I7" s="8">
        <v>2.6687</v>
      </c>
      <c r="J7" s="9">
        <v>2.6517</v>
      </c>
      <c r="K7" s="10">
        <v>33.7979</v>
      </c>
      <c r="L7" s="11">
        <v>0.23254492005214</v>
      </c>
      <c r="M7" s="11">
        <v>0.0754511612601902</v>
      </c>
      <c r="N7" s="11">
        <v>0.0518605050337118</v>
      </c>
      <c r="O7" s="4">
        <v>17.5711</v>
      </c>
    </row>
    <row r="8" spans="1:15">
      <c r="A8" s="3">
        <v>-10</v>
      </c>
      <c r="B8" s="4">
        <v>0.776</v>
      </c>
      <c r="C8" s="4">
        <v>0.588</v>
      </c>
      <c r="D8" s="4">
        <v>0.634</v>
      </c>
      <c r="E8" s="4">
        <v>0.303</v>
      </c>
      <c r="F8" s="4">
        <v>0.669043988</v>
      </c>
      <c r="G8" s="4">
        <v>0.617941495</v>
      </c>
      <c r="H8" s="4">
        <v>0.7083</v>
      </c>
      <c r="I8" s="8">
        <v>2.6534</v>
      </c>
      <c r="J8" s="9">
        <v>2.6588</v>
      </c>
      <c r="K8" s="10">
        <v>33.8777</v>
      </c>
      <c r="L8" s="11">
        <v>0.235100428708064</v>
      </c>
      <c r="M8" s="11">
        <v>0.0587941045346467</v>
      </c>
      <c r="N8" s="11">
        <v>0.0515221537667021</v>
      </c>
      <c r="O8" s="4">
        <v>17.7816</v>
      </c>
    </row>
    <row r="9" spans="1:15">
      <c r="A9" s="3">
        <v>0</v>
      </c>
      <c r="B9" s="4">
        <v>0.646</v>
      </c>
      <c r="C9" s="4">
        <v>0.613</v>
      </c>
      <c r="D9" s="4">
        <v>0.616</v>
      </c>
      <c r="E9" s="4">
        <v>0.292</v>
      </c>
      <c r="F9" s="4">
        <v>0.629067514</v>
      </c>
      <c r="G9" s="4">
        <v>0.619327495</v>
      </c>
      <c r="H9" s="4">
        <v>0.7218</v>
      </c>
      <c r="I9" s="8">
        <v>2.6639</v>
      </c>
      <c r="J9" s="9">
        <v>2.6639</v>
      </c>
      <c r="K9" s="10">
        <v>33.9154</v>
      </c>
      <c r="L9" s="11">
        <v>0.245743740616957</v>
      </c>
      <c r="M9" s="11">
        <v>0.0280974864130435</v>
      </c>
      <c r="N9" s="11">
        <v>0.0522261949002011</v>
      </c>
      <c r="O9" s="4">
        <v>17.7929</v>
      </c>
    </row>
    <row r="10" spans="1:15">
      <c r="A10" s="3">
        <v>10</v>
      </c>
      <c r="B10" s="4">
        <v>0.613</v>
      </c>
      <c r="C10" s="4">
        <v>0.601</v>
      </c>
      <c r="D10" s="4">
        <v>0.612</v>
      </c>
      <c r="E10" s="4">
        <v>0.299</v>
      </c>
      <c r="F10" s="4">
        <v>0.606940691927512</v>
      </c>
      <c r="G10" s="4">
        <v>0.603362266622994</v>
      </c>
      <c r="H10" s="4">
        <v>0.7312</v>
      </c>
      <c r="I10" s="8">
        <v>2.6588</v>
      </c>
      <c r="J10" s="9">
        <v>2.6653</v>
      </c>
      <c r="K10" s="10">
        <v>33.8889</v>
      </c>
      <c r="L10" s="11">
        <v>0.258420846415804</v>
      </c>
      <c r="M10" s="11">
        <v>0.0135316109035326</v>
      </c>
      <c r="N10" s="11">
        <v>0.0511792327039217</v>
      </c>
      <c r="O10" s="4">
        <v>17.5839</v>
      </c>
    </row>
    <row r="11" spans="1:15">
      <c r="A11" s="3">
        <v>20</v>
      </c>
      <c r="B11" s="4">
        <v>0.618</v>
      </c>
      <c r="C11" s="4">
        <v>0.573</v>
      </c>
      <c r="D11" s="4">
        <v>0.595</v>
      </c>
      <c r="E11" s="4">
        <v>0.28</v>
      </c>
      <c r="F11" s="4">
        <v>0.594649874055416</v>
      </c>
      <c r="G11" s="4">
        <v>0.581467980295566</v>
      </c>
      <c r="H11" s="4">
        <v>0.7334</v>
      </c>
      <c r="I11" s="8">
        <v>2.6824</v>
      </c>
      <c r="J11" s="9">
        <v>2.6757</v>
      </c>
      <c r="K11" s="10">
        <v>33.8681</v>
      </c>
      <c r="L11" s="11">
        <v>0.27302691538002</v>
      </c>
      <c r="M11" s="11">
        <v>0.0243552882982337</v>
      </c>
      <c r="N11" s="11">
        <v>0.0484070841129579</v>
      </c>
      <c r="O11" s="3">
        <v>17</v>
      </c>
    </row>
    <row r="12" spans="1:15">
      <c r="A12" s="3">
        <v>30</v>
      </c>
      <c r="B12" s="4">
        <v>0.564</v>
      </c>
      <c r="C12" s="4">
        <v>0.618</v>
      </c>
      <c r="D12" s="4">
        <v>0.603</v>
      </c>
      <c r="E12" s="4">
        <v>0.283</v>
      </c>
      <c r="F12" s="4">
        <v>0.589766497461929</v>
      </c>
      <c r="G12" s="4">
        <v>0.606388308977036</v>
      </c>
      <c r="H12" s="4">
        <v>0.7332</v>
      </c>
      <c r="I12" s="8">
        <v>2.7338</v>
      </c>
      <c r="J12" s="9">
        <v>2.6867</v>
      </c>
      <c r="K12" s="10">
        <v>33.8543</v>
      </c>
      <c r="L12" s="11">
        <v>0.291929906330536</v>
      </c>
      <c r="M12" s="11">
        <v>0.0463531865658967</v>
      </c>
      <c r="N12" s="11">
        <v>0.046021105930049</v>
      </c>
      <c r="O12" s="4">
        <v>16.3179</v>
      </c>
    </row>
    <row r="13" spans="1:15">
      <c r="A13" s="3">
        <v>50</v>
      </c>
      <c r="B13" s="4">
        <v>0.621</v>
      </c>
      <c r="C13" s="4">
        <v>0.648</v>
      </c>
      <c r="D13" s="4">
        <v>0.629</v>
      </c>
      <c r="E13" s="4">
        <v>0.297</v>
      </c>
      <c r="F13" s="4">
        <v>0.634212765957447</v>
      </c>
      <c r="G13" s="4">
        <v>0.642413793103448</v>
      </c>
      <c r="H13" s="4">
        <v>0.7186</v>
      </c>
      <c r="I13" s="8">
        <v>3.0006</v>
      </c>
      <c r="J13" s="9">
        <v>2.7132</v>
      </c>
      <c r="K13" s="10">
        <v>33.347</v>
      </c>
      <c r="L13" s="11">
        <v>0.328045860481999</v>
      </c>
      <c r="M13" s="11">
        <v>0.123026717476223</v>
      </c>
      <c r="N13" s="11">
        <v>0.0493158141257098</v>
      </c>
      <c r="O13" s="4">
        <v>15.31</v>
      </c>
    </row>
    <row r="14" spans="1:15">
      <c r="A14" s="3">
        <v>60</v>
      </c>
      <c r="B14" s="4">
        <v>0.578</v>
      </c>
      <c r="C14" s="4">
        <v>0.65</v>
      </c>
      <c r="D14" s="4">
        <v>0.627</v>
      </c>
      <c r="E14" s="4">
        <v>0.292</v>
      </c>
      <c r="F14" s="4">
        <v>0.611889250814332</v>
      </c>
      <c r="G14" s="4">
        <v>0.634199864956111</v>
      </c>
      <c r="H14" s="4">
        <v>0.7049</v>
      </c>
      <c r="I14" s="8">
        <v>3.2888</v>
      </c>
      <c r="J14" s="9">
        <v>2.7326</v>
      </c>
      <c r="K14" s="10">
        <v>32.853</v>
      </c>
      <c r="L14" s="11">
        <v>0.344850760220563</v>
      </c>
      <c r="M14" s="11">
        <v>0.177443953804348</v>
      </c>
      <c r="N14" s="11">
        <v>0.0527783474023826</v>
      </c>
      <c r="O14" s="4">
        <v>14.7391</v>
      </c>
    </row>
    <row r="15" spans="1:15">
      <c r="A15" s="3">
        <v>70</v>
      </c>
      <c r="B15" s="4">
        <v>0.506</v>
      </c>
      <c r="C15" s="4">
        <v>0.575</v>
      </c>
      <c r="D15" s="4">
        <v>0.552</v>
      </c>
      <c r="E15" s="4">
        <v>0.244</v>
      </c>
      <c r="F15" s="4">
        <v>0.538297872340425</v>
      </c>
      <c r="G15" s="4">
        <v>0.559734513274336</v>
      </c>
      <c r="H15" s="4">
        <v>0.6892</v>
      </c>
      <c r="I15" s="8">
        <v>3.7315</v>
      </c>
      <c r="J15" s="9">
        <v>2.7546</v>
      </c>
      <c r="K15" s="10">
        <v>32.2112</v>
      </c>
      <c r="L15" s="11">
        <v>0.366129408086266</v>
      </c>
      <c r="M15" s="11">
        <v>0.24061327063519</v>
      </c>
      <c r="N15" s="11">
        <v>0.0578206117173759</v>
      </c>
      <c r="O15" s="4">
        <v>14.18</v>
      </c>
    </row>
    <row r="16" spans="1:15">
      <c r="A16" s="3">
        <v>90</v>
      </c>
      <c r="B16" s="4">
        <v>0.613</v>
      </c>
      <c r="C16" s="4">
        <v>0.583</v>
      </c>
      <c r="D16" s="4">
        <v>0.588</v>
      </c>
      <c r="E16" s="4">
        <v>0.283</v>
      </c>
      <c r="F16" s="4">
        <v>0.597623745819398</v>
      </c>
      <c r="G16" s="4">
        <v>0.588762767710049</v>
      </c>
      <c r="H16" s="4">
        <v>0.6567</v>
      </c>
      <c r="I16" s="8">
        <v>5.4069</v>
      </c>
      <c r="J16" s="9">
        <v>2.8022</v>
      </c>
      <c r="K16" s="10">
        <v>31.5788</v>
      </c>
      <c r="L16" s="11">
        <v>0.423141350557721</v>
      </c>
      <c r="M16" s="11">
        <v>0.382855988875679</v>
      </c>
      <c r="N16" s="11">
        <v>0.0702658264209019</v>
      </c>
      <c r="O16" s="4">
        <v>13.3215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val</vt:lpstr>
      <vt:lpstr>test</vt:lpstr>
      <vt:lpstr>val_1</vt:lpstr>
      <vt:lpstr>test_1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</cp:lastModifiedBy>
  <dcterms:created xsi:type="dcterms:W3CDTF">2024-01-17T19:17:55Z</dcterms:created>
  <dcterms:modified xsi:type="dcterms:W3CDTF">2024-01-17T22:43:34Z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