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GI-0313\Dropbox\PC_RCGI\Superstructure_Framework\1_AspenModel\Bounds\"/>
    </mc:Choice>
  </mc:AlternateContent>
  <xr:revisionPtr revIDLastSave="0" documentId="13_ncr:1_{99E3799C-E02E-4430-9004-D26B4FE5DF1B}" xr6:coauthVersionLast="36" xr6:coauthVersionMax="36" xr10:uidLastSave="{00000000-0000-0000-0000-000000000000}"/>
  <bookViews>
    <workbookView xWindow="0" yWindow="0" windowWidth="20490" windowHeight="7545" activeTab="5" xr2:uid="{00000000-000D-0000-FFFF-FFFF00000000}"/>
  </bookViews>
  <sheets>
    <sheet name="HT-09" sheetId="2" r:id="rId1"/>
    <sheet name="CL-01" sheetId="1" r:id="rId2"/>
    <sheet name="ANN1" sheetId="3" r:id="rId3"/>
    <sheet name="ANN2" sheetId="4" r:id="rId4"/>
    <sheet name="ANN3" sheetId="6" r:id="rId5"/>
    <sheet name="ANN4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6" l="1"/>
  <c r="Q12" i="6"/>
  <c r="Q13" i="6"/>
  <c r="Q14" i="6"/>
  <c r="Q15" i="6"/>
  <c r="Q16" i="6"/>
  <c r="Q17" i="6"/>
  <c r="Q18" i="6"/>
  <c r="Q19" i="6"/>
  <c r="Q10" i="6"/>
  <c r="R11" i="4" l="1"/>
  <c r="R12" i="4"/>
  <c r="R13" i="4"/>
  <c r="R14" i="4"/>
  <c r="R15" i="4"/>
  <c r="R16" i="4"/>
  <c r="R17" i="4"/>
  <c r="R18" i="4"/>
  <c r="R19" i="4"/>
  <c r="R10" i="4"/>
  <c r="AE13" i="3" l="1"/>
  <c r="AE14" i="3"/>
  <c r="AE15" i="3"/>
  <c r="AE16" i="3"/>
  <c r="AE17" i="3"/>
  <c r="AE18" i="3"/>
  <c r="AE19" i="3"/>
  <c r="AE20" i="3"/>
  <c r="AE21" i="3"/>
  <c r="AE12" i="3"/>
  <c r="C19" i="1" l="1"/>
  <c r="B19" i="1" l="1"/>
  <c r="B20" i="1" s="1"/>
  <c r="B21" i="1" s="1"/>
  <c r="B22" i="1" s="1"/>
  <c r="B23" i="1" l="1"/>
  <c r="B24" i="1" s="1"/>
  <c r="B25" i="1" s="1"/>
  <c r="B26" i="1" s="1"/>
  <c r="B27" i="1" s="1"/>
  <c r="B28" i="1" s="1"/>
  <c r="B29" i="1" s="1"/>
  <c r="B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Kelvin</author>
  </authors>
  <commentList>
    <comment ref="B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Considering pressure in the column from 1 to 3</t>
        </r>
      </text>
    </comment>
  </commentList>
</comments>
</file>

<file path=xl/sharedStrings.xml><?xml version="1.0" encoding="utf-8"?>
<sst xmlns="http://schemas.openxmlformats.org/spreadsheetml/2006/main" count="827" uniqueCount="280">
  <si>
    <t>Variable</t>
  </si>
  <si>
    <t>lower</t>
  </si>
  <si>
    <t>upper</t>
  </si>
  <si>
    <t>Press</t>
  </si>
  <si>
    <t>Unit</t>
  </si>
  <si>
    <t>bar</t>
  </si>
  <si>
    <t>oC</t>
  </si>
  <si>
    <t>kmol/h</t>
  </si>
  <si>
    <t>H2</t>
  </si>
  <si>
    <t>METHANOL</t>
  </si>
  <si>
    <t>ACETIC</t>
  </si>
  <si>
    <t>CO2</t>
  </si>
  <si>
    <t>WATER</t>
  </si>
  <si>
    <t>CH4</t>
  </si>
  <si>
    <t>METHY-01</t>
  </si>
  <si>
    <t>ETHYL-01</t>
  </si>
  <si>
    <t>ETHAN-01</t>
  </si>
  <si>
    <t>SOLVENT</t>
  </si>
  <si>
    <t xml:space="preserve"> T_streamIN</t>
  </si>
  <si>
    <t>RR</t>
  </si>
  <si>
    <t>D/F</t>
  </si>
  <si>
    <t>P</t>
  </si>
  <si>
    <t>T</t>
  </si>
  <si>
    <t>FEEDSTAGE</t>
  </si>
  <si>
    <t>y</t>
  </si>
  <si>
    <t>freon -usage</t>
  </si>
  <si>
    <t>hp-usage</t>
  </si>
  <si>
    <t>CBM Vesse</t>
  </si>
  <si>
    <t>CBM0 Vessel</t>
  </si>
  <si>
    <t>x</t>
  </si>
  <si>
    <t>INPUT FOR NN</t>
  </si>
  <si>
    <t>OUTPUT OF NN</t>
  </si>
  <si>
    <t>Press_feed</t>
  </si>
  <si>
    <t>Temp_Feed</t>
  </si>
  <si>
    <t>design</t>
  </si>
  <si>
    <t xml:space="preserve">       rho_L_top    : Top liquid stream mass density [kg/m^3]                    </t>
  </si>
  <si>
    <t xml:space="preserve">       rho_V_top    : Top vapor stream mass density [kg/m^3]</t>
  </si>
  <si>
    <t xml:space="preserve">       V_g_top      : Top Vapor Rate [kg/s]</t>
  </si>
  <si>
    <t xml:space="preserve">       NStage_Col   : Number of equilibrium stages in the column [] </t>
  </si>
  <si>
    <t xml:space="preserve">       rho_L_boilup : boilup liquid stream mass density [kg/m^3]                    </t>
  </si>
  <si>
    <t xml:space="preserve">       rho_V_boilup : boilup vapor stream mass density [kg/m^3]</t>
  </si>
  <si>
    <t xml:space="preserve">       V_g_boilup   : boilup Vapor Rate [kg/s]</t>
  </si>
  <si>
    <t>Sizing Vessel</t>
  </si>
  <si>
    <t>UNIT</t>
  </si>
  <si>
    <t>flow_UNIT</t>
  </si>
  <si>
    <t>kmol/hr</t>
  </si>
  <si>
    <t>P_UNIT</t>
  </si>
  <si>
    <t>T_UNIT</t>
  </si>
  <si>
    <t>C</t>
  </si>
  <si>
    <t>Duty_UNIT</t>
  </si>
  <si>
    <t>kW</t>
  </si>
  <si>
    <t>rho_UNIT</t>
  </si>
  <si>
    <t>kg/cum</t>
  </si>
  <si>
    <t>kg/hr</t>
  </si>
  <si>
    <t>T_heatexc_UNIT</t>
  </si>
  <si>
    <t>freon_usage_UNIT</t>
  </si>
  <si>
    <t>freon_CO2_UNIT</t>
  </si>
  <si>
    <t>hp_usage_UNIT</t>
  </si>
  <si>
    <t>hp_CO2_UNIT</t>
  </si>
  <si>
    <t>V_g_UNIT</t>
  </si>
  <si>
    <t>Comparar dados com CAPCOST</t>
  </si>
  <si>
    <t>Vessel</t>
  </si>
  <si>
    <t>Vessel Purchase Cost</t>
  </si>
  <si>
    <t>Cp0_currentyear</t>
  </si>
  <si>
    <t>Vessel Bare Module Cost</t>
  </si>
  <si>
    <t>A0</t>
  </si>
  <si>
    <t>Internals Base Cost</t>
  </si>
  <si>
    <t>Internals Bare Module Cost</t>
  </si>
  <si>
    <t>CBM_Tray</t>
  </si>
  <si>
    <t>CBM0_Tray</t>
  </si>
  <si>
    <t>HE</t>
  </si>
  <si>
    <t>Base Cost</t>
  </si>
  <si>
    <t>Bare Module Cost</t>
  </si>
  <si>
    <t>C0</t>
  </si>
  <si>
    <t>output</t>
  </si>
  <si>
    <t>propane-usage</t>
  </si>
  <si>
    <t>CO2_by_propane</t>
  </si>
  <si>
    <t>CO2_by_hp</t>
  </si>
  <si>
    <t>z (10)</t>
  </si>
  <si>
    <t>y (10)</t>
  </si>
  <si>
    <t>x (10)</t>
  </si>
  <si>
    <t>Stream</t>
  </si>
  <si>
    <t>Assumptions</t>
  </si>
  <si>
    <t>- Fixed H2 feed (1828.6851 kmol/h)</t>
  </si>
  <si>
    <t>- Fixed CO2 Feed (1696.81 kmol/h)</t>
  </si>
  <si>
    <t>- Fixed Methanol feed (509.372 kmol/h)</t>
  </si>
  <si>
    <t>- Fixed Solvent Vol Feed (</t>
  </si>
  <si>
    <t>T_412</t>
  </si>
  <si>
    <t>P_504</t>
  </si>
  <si>
    <t>T_504</t>
  </si>
  <si>
    <t>CBM</t>
  </si>
  <si>
    <t>CBM0</t>
  </si>
  <si>
    <t>T_HT-03</t>
  </si>
  <si>
    <t>HT-03</t>
  </si>
  <si>
    <t>UNITS</t>
  </si>
  <si>
    <t>MX-01</t>
  </si>
  <si>
    <t>MX-02</t>
  </si>
  <si>
    <t>HT-01</t>
  </si>
  <si>
    <t>HT-02</t>
  </si>
  <si>
    <t>HT-04</t>
  </si>
  <si>
    <t>PM-01</t>
  </si>
  <si>
    <t>RT-01</t>
  </si>
  <si>
    <t>CP-01</t>
  </si>
  <si>
    <t>CP-02</t>
  </si>
  <si>
    <t>CP-03</t>
  </si>
  <si>
    <t>CP-04</t>
  </si>
  <si>
    <t>Utility</t>
  </si>
  <si>
    <t>T_RT</t>
  </si>
  <si>
    <t>ELECTRIC</t>
  </si>
  <si>
    <t>SECTION EQUIPMENTS</t>
  </si>
  <si>
    <t>COOLERS</t>
  </si>
  <si>
    <t>Block_Name</t>
  </si>
  <si>
    <t>Stream_in</t>
  </si>
  <si>
    <t>109</t>
  </si>
  <si>
    <t>111</t>
  </si>
  <si>
    <t>113</t>
  </si>
  <si>
    <t>106</t>
  </si>
  <si>
    <t>Centrifugal</t>
  </si>
  <si>
    <t>None</t>
  </si>
  <si>
    <t>water -usage</t>
  </si>
  <si>
    <t>electric-usage</t>
  </si>
  <si>
    <t>electric-CO2</t>
  </si>
  <si>
    <t>QCALC_UNIT</t>
  </si>
  <si>
    <t>Vflow_UNIT</t>
  </si>
  <si>
    <t>Shaft_UNIT</t>
  </si>
  <si>
    <t>WATER_UNIT</t>
  </si>
  <si>
    <t>ELECTRIC_UNIT</t>
  </si>
  <si>
    <t>Compare</t>
  </si>
  <si>
    <t>Cap_Unit</t>
  </si>
  <si>
    <t>Total</t>
  </si>
  <si>
    <t>Compress</t>
  </si>
  <si>
    <t>Reactor</t>
  </si>
  <si>
    <t>l/min</t>
  </si>
  <si>
    <t>'103'</t>
  </si>
  <si>
    <t>'104'</t>
  </si>
  <si>
    <t>'108'</t>
  </si>
  <si>
    <t>'115'</t>
  </si>
  <si>
    <t>201B</t>
  </si>
  <si>
    <t>T_201B</t>
  </si>
  <si>
    <t>T_HT-05</t>
  </si>
  <si>
    <t>P_VL-01</t>
  </si>
  <si>
    <t>T_FL-01</t>
  </si>
  <si>
    <t>P_FL-01</t>
  </si>
  <si>
    <t>Stream/Unit</t>
  </si>
  <si>
    <t>HT-05</t>
  </si>
  <si>
    <t>VL-01</t>
  </si>
  <si>
    <t>FL-01</t>
  </si>
  <si>
    <t>percentage</t>
  </si>
  <si>
    <t>Type B</t>
  </si>
  <si>
    <t>LP</t>
  </si>
  <si>
    <t>FLOATING HEAD</t>
  </si>
  <si>
    <t>VERTICAL VESSEL</t>
  </si>
  <si>
    <t>T_303</t>
  </si>
  <si>
    <t>P_303</t>
  </si>
  <si>
    <t>STREAM_IN</t>
  </si>
  <si>
    <t>T_304</t>
  </si>
  <si>
    <t>P_304</t>
  </si>
  <si>
    <t>lp-usage</t>
  </si>
  <si>
    <t>lp-CO2</t>
  </si>
  <si>
    <t>US$</t>
  </si>
  <si>
    <t>kg/h</t>
  </si>
  <si>
    <t>Check</t>
  </si>
  <si>
    <t>--</t>
  </si>
  <si>
    <t>Q_v_UNIT</t>
  </si>
  <si>
    <t>LP_UNIT</t>
  </si>
  <si>
    <t>Diameter</t>
  </si>
  <si>
    <t>Lenght</t>
  </si>
  <si>
    <t>Erro BM</t>
  </si>
  <si>
    <t>P_501</t>
  </si>
  <si>
    <t>T_501</t>
  </si>
  <si>
    <t>T_HT-09</t>
  </si>
  <si>
    <t>HT-09</t>
  </si>
  <si>
    <t>CL-01</t>
  </si>
  <si>
    <t>T_HT-10</t>
  </si>
  <si>
    <t>HT-10</t>
  </si>
  <si>
    <t>CL-02</t>
  </si>
  <si>
    <t>CL-03</t>
  </si>
  <si>
    <t>S1</t>
  </si>
  <si>
    <t>T_S1</t>
  </si>
  <si>
    <t>P_S1</t>
  </si>
  <si>
    <t>506A</t>
  </si>
  <si>
    <t>T_508</t>
  </si>
  <si>
    <t>P_508</t>
  </si>
  <si>
    <t>T_509</t>
  </si>
  <si>
    <t>P_509</t>
  </si>
  <si>
    <t>HP</t>
  </si>
  <si>
    <t>COLUMN SPECIFICATIONS</t>
  </si>
  <si>
    <t>Column</t>
  </si>
  <si>
    <t>Condenser</t>
  </si>
  <si>
    <t>Reboiler</t>
  </si>
  <si>
    <t>Type</t>
  </si>
  <si>
    <t>Floating Head</t>
  </si>
  <si>
    <t>Propane</t>
  </si>
  <si>
    <t>MX-04</t>
  </si>
  <si>
    <t>501</t>
  </si>
  <si>
    <t>503</t>
  </si>
  <si>
    <t>T_502</t>
  </si>
  <si>
    <t>m²</t>
  </si>
  <si>
    <t>T_503</t>
  </si>
  <si>
    <t>T_505</t>
  </si>
  <si>
    <t>Q_Calc_UNIT</t>
  </si>
  <si>
    <t>Utility_type_HT-09</t>
  </si>
  <si>
    <t>Utility_type_HT-10</t>
  </si>
  <si>
    <t>Utility_type_CL-01_cond</t>
  </si>
  <si>
    <t>Utility_type_CL-01_reb</t>
  </si>
  <si>
    <t>Utility_type_CL-02_cond</t>
  </si>
  <si>
    <t>Utility_type_CL-02_reb</t>
  </si>
  <si>
    <t>Utility_type_CL-03_cond</t>
  </si>
  <si>
    <t>Utility_type_CL-03_reb</t>
  </si>
  <si>
    <t>Total_ELECTRIC_CO2</t>
  </si>
  <si>
    <t xml:space="preserve"> Total_ELECTRIC_usage</t>
  </si>
  <si>
    <t xml:space="preserve"> Total_FREON_CO2</t>
  </si>
  <si>
    <t xml:space="preserve"> Total_FREON_usage</t>
  </si>
  <si>
    <t xml:space="preserve"> Total_HP_CO2</t>
  </si>
  <si>
    <t xml:space="preserve"> Total_HP_usage</t>
  </si>
  <si>
    <t xml:space="preserve"> Total_LOWTEMP_CO2</t>
  </si>
  <si>
    <t xml:space="preserve"> Total_LOWTEMP_usage</t>
  </si>
  <si>
    <t xml:space="preserve"> Total_LP_CO2</t>
  </si>
  <si>
    <t xml:space="preserve"> Total_LP_usage</t>
  </si>
  <si>
    <t xml:space="preserve"> Total_REFRIG2_CO2</t>
  </si>
  <si>
    <t xml:space="preserve"> Total_REFRIG2_usage</t>
  </si>
  <si>
    <t xml:space="preserve"> Total_REFRIG3_CO2</t>
  </si>
  <si>
    <t xml:space="preserve"> Total_REFRIG3_usage</t>
  </si>
  <si>
    <t xml:space="preserve"> Total_REFRIG4_CO2</t>
  </si>
  <si>
    <t xml:space="preserve"> Total_REFRIG4_usage</t>
  </si>
  <si>
    <t xml:space="preserve"> Total_WATER_usage</t>
  </si>
  <si>
    <t>flow_H2_S1</t>
  </si>
  <si>
    <t>flow_METHANOL_S1</t>
  </si>
  <si>
    <t>flow_ACETIC_S1</t>
  </si>
  <si>
    <t>flow_CO2_S1</t>
  </si>
  <si>
    <t>flow_WATER_S1</t>
  </si>
  <si>
    <t>flow_CH4_S1</t>
  </si>
  <si>
    <t>flow_METHY-01_S1</t>
  </si>
  <si>
    <t>flow_ETHYL-01_S1</t>
  </si>
  <si>
    <t>flow_ETHAN-01_S1</t>
  </si>
  <si>
    <t>flow_SOLVENT_S1</t>
  </si>
  <si>
    <t>flow_H2_506A</t>
  </si>
  <si>
    <t>flow_METHANOL_506A</t>
  </si>
  <si>
    <t>flow_ACETIC_506A</t>
  </si>
  <si>
    <t>flow_CO2_506A</t>
  </si>
  <si>
    <t>flow_WATER_506A</t>
  </si>
  <si>
    <t>flow_CH4_506A</t>
  </si>
  <si>
    <t>flow_METHY-01_506A</t>
  </si>
  <si>
    <t>flow_ETHYL-01_506A</t>
  </si>
  <si>
    <t>flow_ETHAN-01_506A</t>
  </si>
  <si>
    <t>flow_SOLVENT_506A</t>
  </si>
  <si>
    <t>flow_H2_508</t>
  </si>
  <si>
    <t>flow_METHANOL_508</t>
  </si>
  <si>
    <t>flow_ACETIC_508</t>
  </si>
  <si>
    <t>flow_CO2_508</t>
  </si>
  <si>
    <t>flow_WATER_508</t>
  </si>
  <si>
    <t>flow_CH4_508</t>
  </si>
  <si>
    <t>flow_METHY-01_508</t>
  </si>
  <si>
    <t>flow_ETHYL-01_508</t>
  </si>
  <si>
    <t>flow_ETHAN-01_508</t>
  </si>
  <si>
    <t>flow_SOLVENT_508</t>
  </si>
  <si>
    <t>flow_H2_509</t>
  </si>
  <si>
    <t>flow_METHANOL_509</t>
  </si>
  <si>
    <t>flow_ACETIC_509</t>
  </si>
  <si>
    <t>flow_CO2_509</t>
  </si>
  <si>
    <t>flow_WATER_509</t>
  </si>
  <si>
    <t>flow_CH4_509</t>
  </si>
  <si>
    <t>flow_METHY-01_509</t>
  </si>
  <si>
    <t>flow_ETHYL-01_509</t>
  </si>
  <si>
    <t>flow_ETHAN-01_509</t>
  </si>
  <si>
    <t>flow_SOLVENT_509</t>
  </si>
  <si>
    <t>T_506</t>
  </si>
  <si>
    <t>P_506</t>
  </si>
  <si>
    <t>CBM_total</t>
  </si>
  <si>
    <t>CBM0_total</t>
  </si>
  <si>
    <t>'WATER'</t>
  </si>
  <si>
    <t>'FREON'</t>
  </si>
  <si>
    <t>'REFRIG2'</t>
  </si>
  <si>
    <t>'REFRIG3'</t>
  </si>
  <si>
    <t>'REFRIG4'</t>
  </si>
  <si>
    <t>'LOWTEMP'</t>
  </si>
  <si>
    <t>'ELECTRIC'</t>
  </si>
  <si>
    <t>'LP'</t>
  </si>
  <si>
    <t>'HP'</t>
  </si>
  <si>
    <t>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</si>
</sst>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164" fontId="1" fillId="2" borderId="0" xfId="0" applyNumberFormat="1" applyFont="1" applyFill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quotePrefix="1"/>
    <xf numFmtId="49" fontId="0" fillId="0" borderId="0" xfId="0" quotePrefix="1" applyNumberFormat="1"/>
    <xf numFmtId="0" fontId="0" fillId="2" borderId="0" xfId="0" quotePrefix="1" applyFill="1"/>
    <xf numFmtId="49" fontId="0" fillId="2" borderId="0" xfId="0" quotePrefix="1" applyNumberFormat="1" applyFill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1" xfId="0" quotePrefix="1" applyFill="1" applyBorder="1"/>
    <xf numFmtId="0" fontId="0" fillId="7" borderId="1" xfId="0" applyFill="1" applyBorder="1"/>
    <xf numFmtId="49" fontId="0" fillId="2" borderId="1" xfId="0" quotePrefix="1" applyNumberFormat="1" applyFill="1" applyBorder="1"/>
    <xf numFmtId="0" fontId="0" fillId="0" borderId="1" xfId="0" applyBorder="1"/>
    <xf numFmtId="0" fontId="0" fillId="8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0" fillId="11" borderId="1" xfId="0" applyFill="1" applyBorder="1"/>
    <xf numFmtId="11" fontId="0" fillId="2" borderId="1" xfId="0" applyNumberFormat="1" applyFill="1" applyBorder="1"/>
    <xf numFmtId="3" fontId="0" fillId="2" borderId="1" xfId="0" applyNumberFormat="1" applyFill="1" applyBorder="1"/>
    <xf numFmtId="2" fontId="0" fillId="2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3</xdr:row>
      <xdr:rowOff>180975</xdr:rowOff>
    </xdr:from>
    <xdr:to>
      <xdr:col>10</xdr:col>
      <xdr:colOff>552450</xdr:colOff>
      <xdr:row>13</xdr:row>
      <xdr:rowOff>28575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7E0D0F67-B2F6-4D0A-9016-8A60C32FE911}"/>
            </a:ext>
          </a:extLst>
        </xdr:cNvPr>
        <xdr:cNvSpPr/>
      </xdr:nvSpPr>
      <xdr:spPr>
        <a:xfrm>
          <a:off x="4648200" y="752475"/>
          <a:ext cx="781050" cy="17526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381000</xdr:colOff>
      <xdr:row>8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277907BF-FF1C-4352-9EFF-1E7C1D28D1B9}"/>
            </a:ext>
          </a:extLst>
        </xdr:cNvPr>
        <xdr:cNvCxnSpPr>
          <a:endCxn id="2" idx="1"/>
        </xdr:cNvCxnSpPr>
      </xdr:nvCxnSpPr>
      <xdr:spPr>
        <a:xfrm>
          <a:off x="3667125" y="1628775"/>
          <a:ext cx="981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161926</xdr:colOff>
      <xdr:row>2</xdr:row>
      <xdr:rowOff>152400</xdr:rowOff>
    </xdr:from>
    <xdr:to>
      <xdr:col>12</xdr:col>
      <xdr:colOff>561976</xdr:colOff>
      <xdr:row>3</xdr:row>
      <xdr:rowOff>180975</xdr:rowOff>
    </xdr:to>
    <xdr:cxnSp macro="">
      <xdr:nvCxnSpPr>
        <xdr:cNvPr id="6" name="Conector: Angulado 5">
          <a:extLst>
            <a:ext uri="{FF2B5EF4-FFF2-40B4-BE49-F238E27FC236}">
              <a16:creationId xmlns:a16="http://schemas.microsoft.com/office/drawing/2014/main" id="{812F508A-81C0-40E7-BE29-0700E6616CF4}"/>
            </a:ext>
          </a:extLst>
        </xdr:cNvPr>
        <xdr:cNvCxnSpPr>
          <a:stCxn id="2" idx="0"/>
        </xdr:cNvCxnSpPr>
      </xdr:nvCxnSpPr>
      <xdr:spPr>
        <a:xfrm rot="5400000" flipH="1" flipV="1">
          <a:off x="5738813" y="-166687"/>
          <a:ext cx="219075" cy="1619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161924</xdr:colOff>
      <xdr:row>13</xdr:row>
      <xdr:rowOff>28575</xdr:rowOff>
    </xdr:from>
    <xdr:to>
      <xdr:col>12</xdr:col>
      <xdr:colOff>571499</xdr:colOff>
      <xdr:row>14</xdr:row>
      <xdr:rowOff>161925</xdr:rowOff>
    </xdr:to>
    <xdr:cxnSp macro="">
      <xdr:nvCxnSpPr>
        <xdr:cNvPr id="8" name="Conector: Angulado 7">
          <a:extLst>
            <a:ext uri="{FF2B5EF4-FFF2-40B4-BE49-F238E27FC236}">
              <a16:creationId xmlns:a16="http://schemas.microsoft.com/office/drawing/2014/main" id="{28EE1002-9240-4931-A6FE-92E860B8F755}"/>
            </a:ext>
          </a:extLst>
        </xdr:cNvPr>
        <xdr:cNvCxnSpPr>
          <a:stCxn id="2" idx="2"/>
        </xdr:cNvCxnSpPr>
      </xdr:nvCxnSpPr>
      <xdr:spPr>
        <a:xfrm rot="16200000" flipH="1">
          <a:off x="5691187" y="1852612"/>
          <a:ext cx="323850" cy="16287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57150</xdr:rowOff>
    </xdr:from>
    <xdr:to>
      <xdr:col>10</xdr:col>
      <xdr:colOff>0</xdr:colOff>
      <xdr:row>16</xdr:row>
      <xdr:rowOff>66675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B15EF2A-BD0A-471D-839E-5F542FD5E410}"/>
            </a:ext>
          </a:extLst>
        </xdr:cNvPr>
        <xdr:cNvCxnSpPr/>
      </xdr:nvCxnSpPr>
      <xdr:spPr>
        <a:xfrm>
          <a:off x="6096000" y="247650"/>
          <a:ext cx="0" cy="2867025"/>
        </a:xfrm>
        <a:prstGeom prst="line">
          <a:avLst/>
        </a:prstGeom>
        <a:ln w="28575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0</xdr:row>
      <xdr:rowOff>0</xdr:rowOff>
    </xdr:from>
    <xdr:to>
      <xdr:col>15</xdr:col>
      <xdr:colOff>38100</xdr:colOff>
      <xdr:row>17</xdr:row>
      <xdr:rowOff>114300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9663C408-8F84-42B9-84FA-479697663FEA}"/>
            </a:ext>
          </a:extLst>
        </xdr:cNvPr>
        <xdr:cNvSpPr/>
      </xdr:nvSpPr>
      <xdr:spPr>
        <a:xfrm>
          <a:off x="4448175" y="0"/>
          <a:ext cx="4886325" cy="3352800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167705</xdr:colOff>
      <xdr:row>0</xdr:row>
      <xdr:rowOff>114300</xdr:rowOff>
    </xdr:from>
    <xdr:to>
      <xdr:col>19</xdr:col>
      <xdr:colOff>361951</xdr:colOff>
      <xdr:row>12</xdr:row>
      <xdr:rowOff>187808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7705" y="114300"/>
          <a:ext cx="3851846" cy="23595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4</xdr:row>
      <xdr:rowOff>119612</xdr:rowOff>
    </xdr:from>
    <xdr:to>
      <xdr:col>10</xdr:col>
      <xdr:colOff>295275</xdr:colOff>
      <xdr:row>16</xdr:row>
      <xdr:rowOff>161551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3A9C848-680D-44A1-80E6-E204B9794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881612"/>
          <a:ext cx="2419350" cy="23374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</xdr:colOff>
      <xdr:row>7</xdr:row>
      <xdr:rowOff>144810</xdr:rowOff>
    </xdr:from>
    <xdr:to>
      <xdr:col>11</xdr:col>
      <xdr:colOff>408297</xdr:colOff>
      <xdr:row>15</xdr:row>
      <xdr:rowOff>85270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2141788-A03A-4EB0-95E5-566A6253A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399" y="1487835"/>
          <a:ext cx="4113523" cy="146446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1</xdr:row>
      <xdr:rowOff>47625</xdr:rowOff>
    </xdr:from>
    <xdr:to>
      <xdr:col>21</xdr:col>
      <xdr:colOff>514186</xdr:colOff>
      <xdr:row>10</xdr:row>
      <xdr:rowOff>190268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DBD282-AFF9-4118-A468-990F2BE59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3175" y="247650"/>
          <a:ext cx="1304762" cy="18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68036</xdr:colOff>
      <xdr:row>13</xdr:row>
      <xdr:rowOff>136071</xdr:rowOff>
    </xdr:from>
    <xdr:to>
      <xdr:col>21</xdr:col>
      <xdr:colOff>402501</xdr:colOff>
      <xdr:row>20</xdr:row>
      <xdr:rowOff>154952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CA29168-8771-49EA-A507-40EC972F9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22036" y="2626178"/>
          <a:ext cx="2171429" cy="13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268941</xdr:colOff>
      <xdr:row>26</xdr:row>
      <xdr:rowOff>123265</xdr:rowOff>
    </xdr:from>
    <xdr:to>
      <xdr:col>21</xdr:col>
      <xdr:colOff>268608</xdr:colOff>
      <xdr:row>39</xdr:row>
      <xdr:rowOff>161051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6165560-8E86-469C-B3DD-B3AD0DFEA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26470" y="5098677"/>
          <a:ext cx="2666667" cy="2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F11" sqref="F11"/>
    </sheetView>
  </sheetViews>
  <sheetFormatPr defaultRowHeight="15" x14ac:dyDescent="0.25"/>
  <cols>
    <col min="1" max="1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</row>
    <row r="2" spans="1:10" x14ac:dyDescent="0.25">
      <c r="A2" t="s">
        <v>8</v>
      </c>
      <c r="B2" s="1">
        <v>1.2999999999999999E-5</v>
      </c>
      <c r="C2" s="1">
        <v>1.4E-5</v>
      </c>
      <c r="D2" t="s">
        <v>7</v>
      </c>
      <c r="I2" s="1"/>
      <c r="J2" s="2"/>
    </row>
    <row r="3" spans="1:10" x14ac:dyDescent="0.25">
      <c r="A3" t="s">
        <v>9</v>
      </c>
      <c r="B3">
        <v>7.0000000000000001E-3</v>
      </c>
      <c r="C3">
        <v>7.4999999999999997E-3</v>
      </c>
      <c r="D3" t="s">
        <v>7</v>
      </c>
    </row>
    <row r="4" spans="1:10" x14ac:dyDescent="0.25">
      <c r="A4" t="s">
        <v>10</v>
      </c>
      <c r="B4">
        <v>418</v>
      </c>
      <c r="C4">
        <v>419</v>
      </c>
      <c r="D4" t="s">
        <v>7</v>
      </c>
    </row>
    <row r="5" spans="1:10" x14ac:dyDescent="0.25">
      <c r="A5" t="s">
        <v>11</v>
      </c>
      <c r="B5">
        <v>100</v>
      </c>
      <c r="C5">
        <v>120</v>
      </c>
      <c r="D5" t="s">
        <v>7</v>
      </c>
    </row>
    <row r="6" spans="1:10" x14ac:dyDescent="0.25">
      <c r="A6" t="s">
        <v>12</v>
      </c>
      <c r="B6">
        <v>448</v>
      </c>
      <c r="C6">
        <v>449</v>
      </c>
      <c r="D6" t="s">
        <v>7</v>
      </c>
    </row>
    <row r="7" spans="1:10" x14ac:dyDescent="0.25">
      <c r="A7" t="s">
        <v>13</v>
      </c>
      <c r="B7">
        <v>10</v>
      </c>
      <c r="C7">
        <v>15</v>
      </c>
      <c r="D7" t="s">
        <v>7</v>
      </c>
    </row>
    <row r="8" spans="1:10" x14ac:dyDescent="0.25">
      <c r="A8" t="s">
        <v>14</v>
      </c>
      <c r="B8">
        <v>6.7999999999999996E-3</v>
      </c>
      <c r="C8">
        <v>6.8999999999999999E-3</v>
      </c>
      <c r="D8" t="s">
        <v>7</v>
      </c>
    </row>
    <row r="9" spans="1:10" x14ac:dyDescent="0.25">
      <c r="A9" t="s">
        <v>15</v>
      </c>
      <c r="B9">
        <v>2.5000000000000001E-3</v>
      </c>
      <c r="C9">
        <v>2.5999999999999999E-3</v>
      </c>
      <c r="D9" t="s">
        <v>7</v>
      </c>
    </row>
    <row r="10" spans="1:10" x14ac:dyDescent="0.25">
      <c r="A10" t="s">
        <v>16</v>
      </c>
      <c r="B10">
        <v>5.1999999999999995E-4</v>
      </c>
      <c r="C10">
        <v>5.2999999999999998E-4</v>
      </c>
      <c r="D10" t="s">
        <v>7</v>
      </c>
    </row>
    <row r="11" spans="1:10" x14ac:dyDescent="0.25">
      <c r="A11" t="s">
        <v>17</v>
      </c>
      <c r="B11">
        <v>781.5</v>
      </c>
      <c r="C11">
        <v>781.726</v>
      </c>
      <c r="D11" t="s">
        <v>7</v>
      </c>
    </row>
    <row r="12" spans="1:10" x14ac:dyDescent="0.25">
      <c r="A12" t="s">
        <v>3</v>
      </c>
      <c r="B12">
        <v>1</v>
      </c>
      <c r="C12">
        <v>5</v>
      </c>
      <c r="D12" t="s">
        <v>5</v>
      </c>
    </row>
    <row r="13" spans="1:10" x14ac:dyDescent="0.25">
      <c r="A13" t="s">
        <v>18</v>
      </c>
      <c r="B13">
        <v>37</v>
      </c>
      <c r="C13">
        <v>40</v>
      </c>
      <c r="D13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"/>
  <sheetViews>
    <sheetView workbookViewId="0">
      <selection activeCell="B14" sqref="B14:C16"/>
    </sheetView>
  </sheetViews>
  <sheetFormatPr defaultRowHeight="15" x14ac:dyDescent="0.25"/>
  <cols>
    <col min="1" max="1" width="11.42578125" bestFit="1" customWidth="1"/>
    <col min="17" max="17" width="1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34</v>
      </c>
      <c r="G1" s="3"/>
      <c r="H1" s="3"/>
      <c r="I1" s="6" t="s">
        <v>30</v>
      </c>
      <c r="J1" s="6"/>
      <c r="K1" s="6"/>
      <c r="L1" s="7" t="s">
        <v>31</v>
      </c>
      <c r="M1" s="6"/>
      <c r="N1" s="6"/>
      <c r="O1" s="3"/>
      <c r="Q1" t="s">
        <v>42</v>
      </c>
    </row>
    <row r="2" spans="1:22" x14ac:dyDescent="0.25">
      <c r="A2" t="s">
        <v>8</v>
      </c>
      <c r="B2" s="1">
        <v>0</v>
      </c>
      <c r="C2" s="1">
        <v>0</v>
      </c>
      <c r="D2" t="s">
        <v>7</v>
      </c>
      <c r="E2">
        <v>1</v>
      </c>
      <c r="G2" s="3"/>
      <c r="H2" s="3"/>
      <c r="J2" s="3"/>
      <c r="K2" s="4"/>
      <c r="M2" s="3"/>
      <c r="N2" s="3" t="s">
        <v>79</v>
      </c>
      <c r="O2" s="3"/>
      <c r="Q2" t="s">
        <v>0</v>
      </c>
      <c r="R2" t="s">
        <v>43</v>
      </c>
      <c r="V2" t="s">
        <v>35</v>
      </c>
    </row>
    <row r="3" spans="1:22" x14ac:dyDescent="0.25">
      <c r="A3" t="s">
        <v>9</v>
      </c>
      <c r="B3">
        <v>7.4999999999999997E-3</v>
      </c>
      <c r="C3">
        <v>7.4999999999999997E-3</v>
      </c>
      <c r="D3" t="s">
        <v>7</v>
      </c>
      <c r="E3">
        <v>2</v>
      </c>
      <c r="G3" s="3"/>
      <c r="H3" s="3"/>
      <c r="I3" s="3"/>
      <c r="J3" s="3"/>
      <c r="K3" s="3"/>
      <c r="L3" s="3"/>
      <c r="M3" s="3"/>
      <c r="N3" s="3" t="s">
        <v>21</v>
      </c>
      <c r="O3" s="3"/>
      <c r="Q3" t="s">
        <v>44</v>
      </c>
      <c r="R3" t="s">
        <v>45</v>
      </c>
      <c r="V3" t="s">
        <v>36</v>
      </c>
    </row>
    <row r="4" spans="1:22" x14ac:dyDescent="0.25">
      <c r="A4" t="s">
        <v>10</v>
      </c>
      <c r="B4">
        <v>418</v>
      </c>
      <c r="C4">
        <v>419</v>
      </c>
      <c r="D4" t="s">
        <v>7</v>
      </c>
      <c r="E4">
        <v>3</v>
      </c>
      <c r="F4">
        <v>1</v>
      </c>
      <c r="G4" s="3"/>
      <c r="H4" s="3"/>
      <c r="I4" s="3"/>
      <c r="J4" s="3"/>
      <c r="K4" s="3"/>
      <c r="L4" s="3"/>
      <c r="M4" s="3"/>
      <c r="N4" s="3" t="s">
        <v>22</v>
      </c>
      <c r="O4" s="3"/>
      <c r="Q4" t="s">
        <v>46</v>
      </c>
      <c r="R4" t="s">
        <v>5</v>
      </c>
      <c r="V4" t="s">
        <v>37</v>
      </c>
    </row>
    <row r="5" spans="1:22" x14ac:dyDescent="0.25">
      <c r="A5" t="s">
        <v>11</v>
      </c>
      <c r="B5">
        <v>100</v>
      </c>
      <c r="C5">
        <v>120</v>
      </c>
      <c r="D5" t="s">
        <v>7</v>
      </c>
      <c r="E5">
        <v>4</v>
      </c>
      <c r="F5">
        <v>2</v>
      </c>
      <c r="G5" s="3"/>
      <c r="H5" s="3"/>
      <c r="I5" s="3"/>
      <c r="J5" s="3"/>
      <c r="K5" s="3"/>
      <c r="L5" s="3" t="s">
        <v>75</v>
      </c>
      <c r="M5" s="3"/>
      <c r="N5" s="3"/>
      <c r="O5" s="3"/>
      <c r="Q5" t="s">
        <v>47</v>
      </c>
      <c r="R5" t="s">
        <v>48</v>
      </c>
      <c r="V5" t="s">
        <v>38</v>
      </c>
    </row>
    <row r="6" spans="1:22" x14ac:dyDescent="0.25">
      <c r="A6" t="s">
        <v>12</v>
      </c>
      <c r="B6">
        <v>448</v>
      </c>
      <c r="C6">
        <v>449</v>
      </c>
      <c r="D6" t="s">
        <v>7</v>
      </c>
      <c r="E6">
        <v>5</v>
      </c>
      <c r="F6">
        <v>3</v>
      </c>
      <c r="G6" s="3"/>
      <c r="H6" s="3"/>
      <c r="I6" s="3"/>
      <c r="J6" s="3"/>
      <c r="K6" s="3"/>
      <c r="L6" s="3" t="s">
        <v>76</v>
      </c>
      <c r="M6" s="3"/>
      <c r="N6" s="3"/>
      <c r="O6" s="3"/>
      <c r="Q6" t="s">
        <v>49</v>
      </c>
      <c r="R6" t="s">
        <v>50</v>
      </c>
      <c r="V6" t="s">
        <v>39</v>
      </c>
    </row>
    <row r="7" spans="1:22" x14ac:dyDescent="0.25">
      <c r="A7" t="s">
        <v>13</v>
      </c>
      <c r="B7">
        <v>10</v>
      </c>
      <c r="C7">
        <v>15</v>
      </c>
      <c r="D7" t="s">
        <v>7</v>
      </c>
      <c r="E7">
        <v>6</v>
      </c>
      <c r="F7">
        <v>4</v>
      </c>
      <c r="G7" s="3"/>
      <c r="H7" s="3"/>
      <c r="I7" s="3"/>
      <c r="J7" s="3"/>
      <c r="K7" s="3"/>
      <c r="L7" s="3"/>
      <c r="M7" s="3"/>
      <c r="N7" s="3"/>
      <c r="O7" s="3"/>
      <c r="Q7" t="s">
        <v>51</v>
      </c>
      <c r="R7" t="s">
        <v>52</v>
      </c>
      <c r="V7" t="s">
        <v>40</v>
      </c>
    </row>
    <row r="8" spans="1:22" x14ac:dyDescent="0.25">
      <c r="A8" t="s">
        <v>14</v>
      </c>
      <c r="B8">
        <v>0</v>
      </c>
      <c r="C8">
        <v>0</v>
      </c>
      <c r="D8" t="s">
        <v>7</v>
      </c>
      <c r="E8">
        <v>7</v>
      </c>
      <c r="G8" s="3"/>
      <c r="H8" s="5" t="s">
        <v>78</v>
      </c>
      <c r="I8" s="3"/>
      <c r="J8" s="3"/>
      <c r="K8" s="3"/>
      <c r="L8" s="3"/>
      <c r="M8" s="3"/>
      <c r="N8" s="3" t="s">
        <v>27</v>
      </c>
      <c r="O8" s="3"/>
      <c r="Q8" t="s">
        <v>59</v>
      </c>
      <c r="R8" t="s">
        <v>53</v>
      </c>
      <c r="V8" t="s">
        <v>41</v>
      </c>
    </row>
    <row r="9" spans="1:22" x14ac:dyDescent="0.25">
      <c r="A9" t="s">
        <v>15</v>
      </c>
      <c r="B9">
        <v>0</v>
      </c>
      <c r="C9">
        <v>0</v>
      </c>
      <c r="D9" t="s">
        <v>7</v>
      </c>
      <c r="E9">
        <v>8</v>
      </c>
      <c r="G9" s="3"/>
      <c r="H9" s="5" t="s">
        <v>21</v>
      </c>
      <c r="I9" s="3"/>
      <c r="J9" s="3"/>
      <c r="K9" s="3"/>
      <c r="L9" s="3"/>
      <c r="M9" s="3"/>
      <c r="N9" s="3" t="s">
        <v>28</v>
      </c>
      <c r="O9" s="3"/>
      <c r="Q9" t="s">
        <v>54</v>
      </c>
      <c r="R9" t="s">
        <v>48</v>
      </c>
    </row>
    <row r="10" spans="1:22" x14ac:dyDescent="0.25">
      <c r="A10" t="s">
        <v>16</v>
      </c>
      <c r="B10">
        <v>0</v>
      </c>
      <c r="C10">
        <v>0</v>
      </c>
      <c r="D10" t="s">
        <v>7</v>
      </c>
      <c r="E10">
        <v>9</v>
      </c>
      <c r="G10" s="3"/>
      <c r="H10" s="5" t="s">
        <v>22</v>
      </c>
      <c r="I10" s="3"/>
      <c r="J10" s="3"/>
      <c r="K10" s="3"/>
      <c r="L10" s="3"/>
      <c r="M10" s="3"/>
      <c r="N10" s="3"/>
      <c r="O10" s="3"/>
      <c r="Q10" t="s">
        <v>55</v>
      </c>
      <c r="R10" t="s">
        <v>53</v>
      </c>
    </row>
    <row r="11" spans="1:22" x14ac:dyDescent="0.25">
      <c r="A11" t="s">
        <v>17</v>
      </c>
      <c r="B11">
        <v>781.5</v>
      </c>
      <c r="C11">
        <v>781.726</v>
      </c>
      <c r="D11" t="s">
        <v>7</v>
      </c>
      <c r="E11">
        <v>10</v>
      </c>
      <c r="F11">
        <v>5</v>
      </c>
      <c r="G11" s="3"/>
      <c r="H11" s="3"/>
      <c r="I11" s="3"/>
      <c r="J11" s="3"/>
      <c r="K11" s="3"/>
      <c r="L11" s="3"/>
      <c r="M11" s="3"/>
      <c r="N11" s="3"/>
      <c r="O11" s="3"/>
      <c r="Q11" s="8" t="s">
        <v>56</v>
      </c>
      <c r="R11" t="s">
        <v>53</v>
      </c>
    </row>
    <row r="12" spans="1:22" x14ac:dyDescent="0.25">
      <c r="A12" t="s">
        <v>32</v>
      </c>
      <c r="B12">
        <v>1.2</v>
      </c>
      <c r="C12">
        <v>5</v>
      </c>
      <c r="D12" t="s">
        <v>5</v>
      </c>
      <c r="E12">
        <v>11</v>
      </c>
      <c r="F12">
        <v>6</v>
      </c>
      <c r="G12" s="3"/>
      <c r="H12" s="3"/>
      <c r="I12" s="3" t="s">
        <v>19</v>
      </c>
      <c r="J12" s="3"/>
      <c r="K12" s="3"/>
      <c r="L12" s="3"/>
      <c r="M12" s="3"/>
      <c r="N12" s="3"/>
      <c r="O12" s="3"/>
      <c r="Q12" t="s">
        <v>57</v>
      </c>
      <c r="R12" t="s">
        <v>53</v>
      </c>
    </row>
    <row r="13" spans="1:22" x14ac:dyDescent="0.25">
      <c r="A13" t="s">
        <v>33</v>
      </c>
      <c r="B13">
        <v>37</v>
      </c>
      <c r="C13">
        <v>40</v>
      </c>
      <c r="D13" t="s">
        <v>6</v>
      </c>
      <c r="E13">
        <v>12</v>
      </c>
      <c r="F13">
        <v>7</v>
      </c>
      <c r="G13" s="3"/>
      <c r="H13" s="3"/>
      <c r="I13" s="3" t="s">
        <v>20</v>
      </c>
      <c r="J13" s="3"/>
      <c r="K13" s="3"/>
      <c r="L13" s="3" t="s">
        <v>26</v>
      </c>
      <c r="M13" s="3"/>
      <c r="N13" s="3"/>
      <c r="O13" s="3"/>
      <c r="Q13" t="s">
        <v>58</v>
      </c>
      <c r="R13" t="s">
        <v>53</v>
      </c>
    </row>
    <row r="14" spans="1:22" x14ac:dyDescent="0.25">
      <c r="A14" t="s">
        <v>19</v>
      </c>
      <c r="B14">
        <v>0.01</v>
      </c>
      <c r="C14">
        <v>3</v>
      </c>
      <c r="E14">
        <v>13</v>
      </c>
      <c r="F14">
        <v>8</v>
      </c>
      <c r="G14" s="3"/>
      <c r="H14" s="3"/>
      <c r="I14" s="3" t="s">
        <v>23</v>
      </c>
      <c r="J14" s="3"/>
      <c r="K14" s="3"/>
      <c r="L14" s="3" t="s">
        <v>77</v>
      </c>
      <c r="M14" s="3"/>
      <c r="N14" s="3" t="s">
        <v>80</v>
      </c>
      <c r="O14" s="3"/>
    </row>
    <row r="15" spans="1:22" x14ac:dyDescent="0.25">
      <c r="A15" t="s">
        <v>20</v>
      </c>
      <c r="B15">
        <v>0.2</v>
      </c>
      <c r="C15">
        <v>1</v>
      </c>
      <c r="E15">
        <v>14</v>
      </c>
      <c r="F15">
        <v>9</v>
      </c>
      <c r="G15" s="3"/>
      <c r="H15" s="3"/>
      <c r="I15" s="3"/>
      <c r="J15" s="3"/>
      <c r="K15" s="3"/>
      <c r="L15" s="3"/>
      <c r="M15" s="3"/>
      <c r="N15" s="3" t="s">
        <v>21</v>
      </c>
      <c r="O15" s="3"/>
    </row>
    <row r="16" spans="1:22" x14ac:dyDescent="0.25">
      <c r="A16" t="s">
        <v>23</v>
      </c>
      <c r="B16">
        <v>0.4</v>
      </c>
      <c r="C16">
        <v>0.8</v>
      </c>
      <c r="E16">
        <v>15</v>
      </c>
      <c r="F16">
        <v>10</v>
      </c>
      <c r="G16" s="3"/>
      <c r="H16" s="3"/>
      <c r="I16" s="3"/>
      <c r="J16" s="3"/>
      <c r="K16" s="3"/>
      <c r="L16" s="3"/>
      <c r="M16" s="3"/>
      <c r="N16" s="3" t="s">
        <v>22</v>
      </c>
      <c r="O16" s="3"/>
    </row>
    <row r="17" spans="1:18" x14ac:dyDescent="0.25">
      <c r="G17" s="3"/>
      <c r="H17" s="3"/>
      <c r="I17" s="3"/>
      <c r="J17" s="3"/>
      <c r="K17" s="3"/>
      <c r="L17" s="3"/>
      <c r="M17" s="3"/>
      <c r="N17" s="3"/>
      <c r="O17" s="3"/>
    </row>
    <row r="18" spans="1:18" x14ac:dyDescent="0.25">
      <c r="A18" t="s">
        <v>74</v>
      </c>
      <c r="G18" s="3"/>
      <c r="H18" s="3"/>
      <c r="I18" s="3"/>
      <c r="J18" s="3"/>
      <c r="K18" s="3"/>
      <c r="L18" s="3"/>
      <c r="M18" s="3"/>
      <c r="N18" s="3"/>
      <c r="O18" s="3"/>
      <c r="Q18" t="s">
        <v>60</v>
      </c>
    </row>
    <row r="19" spans="1:18" x14ac:dyDescent="0.25">
      <c r="A19" s="3" t="s">
        <v>24</v>
      </c>
      <c r="B19">
        <f>15+10</f>
        <v>25</v>
      </c>
      <c r="C19">
        <f>45-16</f>
        <v>29</v>
      </c>
      <c r="G19" s="3"/>
      <c r="H19" s="3"/>
      <c r="I19" s="3"/>
      <c r="J19" s="3"/>
      <c r="K19" s="3"/>
      <c r="L19" s="3"/>
      <c r="M19" s="3"/>
      <c r="N19" s="3"/>
      <c r="O19" s="3"/>
      <c r="Q19" t="s">
        <v>61</v>
      </c>
    </row>
    <row r="20" spans="1:18" x14ac:dyDescent="0.25">
      <c r="A20" s="3" t="s">
        <v>21</v>
      </c>
      <c r="B20">
        <f>B19+1</f>
        <v>26</v>
      </c>
      <c r="G20" s="3"/>
      <c r="H20" s="3"/>
      <c r="I20" s="3"/>
      <c r="J20" s="3"/>
      <c r="K20" s="3"/>
      <c r="L20" s="3"/>
      <c r="M20" s="3"/>
      <c r="N20" s="3"/>
      <c r="O20" s="3"/>
      <c r="Q20" s="9" t="s">
        <v>62</v>
      </c>
      <c r="R20" s="9" t="s">
        <v>63</v>
      </c>
    </row>
    <row r="21" spans="1:18" x14ac:dyDescent="0.25">
      <c r="A21" s="3" t="s">
        <v>22</v>
      </c>
      <c r="B21">
        <f t="shared" ref="B21:B30" si="0">B20+1</f>
        <v>27</v>
      </c>
      <c r="Q21" s="9" t="s">
        <v>64</v>
      </c>
      <c r="R21" s="9" t="s">
        <v>65</v>
      </c>
    </row>
    <row r="22" spans="1:18" x14ac:dyDescent="0.25">
      <c r="A22" s="3" t="s">
        <v>29</v>
      </c>
      <c r="B22">
        <f>B21+10</f>
        <v>37</v>
      </c>
      <c r="Q22" s="9" t="s">
        <v>66</v>
      </c>
      <c r="R22" s="9" t="s">
        <v>69</v>
      </c>
    </row>
    <row r="23" spans="1:18" x14ac:dyDescent="0.25">
      <c r="A23" s="3" t="s">
        <v>21</v>
      </c>
      <c r="B23">
        <f t="shared" si="0"/>
        <v>38</v>
      </c>
      <c r="Q23" s="9" t="s">
        <v>67</v>
      </c>
      <c r="R23" s="9" t="s">
        <v>68</v>
      </c>
    </row>
    <row r="24" spans="1:18" x14ac:dyDescent="0.25">
      <c r="A24" s="3" t="s">
        <v>22</v>
      </c>
      <c r="B24">
        <f t="shared" si="0"/>
        <v>39</v>
      </c>
    </row>
    <row r="25" spans="1:18" x14ac:dyDescent="0.25">
      <c r="A25" s="3" t="s">
        <v>27</v>
      </c>
      <c r="B25">
        <f t="shared" si="0"/>
        <v>40</v>
      </c>
      <c r="Q25" s="10" t="s">
        <v>70</v>
      </c>
      <c r="R25" s="10"/>
    </row>
    <row r="26" spans="1:18" x14ac:dyDescent="0.25">
      <c r="A26" s="3" t="s">
        <v>28</v>
      </c>
      <c r="B26">
        <f t="shared" si="0"/>
        <v>41</v>
      </c>
      <c r="Q26" s="10" t="s">
        <v>71</v>
      </c>
      <c r="R26" s="10" t="s">
        <v>63</v>
      </c>
    </row>
    <row r="27" spans="1:18" x14ac:dyDescent="0.25">
      <c r="A27" s="3" t="s">
        <v>25</v>
      </c>
      <c r="B27">
        <f t="shared" si="0"/>
        <v>42</v>
      </c>
      <c r="Q27" s="10" t="s">
        <v>72</v>
      </c>
      <c r="R27" s="10" t="s">
        <v>73</v>
      </c>
    </row>
    <row r="28" spans="1:18" x14ac:dyDescent="0.25">
      <c r="A28" s="3" t="s">
        <v>25</v>
      </c>
      <c r="B28">
        <f t="shared" si="0"/>
        <v>43</v>
      </c>
    </row>
    <row r="29" spans="1:18" x14ac:dyDescent="0.25">
      <c r="A29" s="3" t="s">
        <v>26</v>
      </c>
      <c r="B29">
        <f t="shared" si="0"/>
        <v>44</v>
      </c>
    </row>
    <row r="30" spans="1:18" x14ac:dyDescent="0.25">
      <c r="A30" s="3" t="s">
        <v>26</v>
      </c>
      <c r="B30">
        <f t="shared" si="0"/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5"/>
  <sheetViews>
    <sheetView topLeftCell="A28" workbookViewId="0">
      <selection activeCell="C42" sqref="C42"/>
    </sheetView>
  </sheetViews>
  <sheetFormatPr defaultRowHeight="15" x14ac:dyDescent="0.25"/>
  <cols>
    <col min="1" max="1" width="11.42578125" bestFit="1" customWidth="1"/>
    <col min="2" max="2" width="11.42578125" customWidth="1"/>
    <col min="5" max="5" width="9.140625" customWidth="1"/>
    <col min="21" max="21" width="17.5703125" bestFit="1" customWidth="1"/>
  </cols>
  <sheetData>
    <row r="1" spans="1:33" x14ac:dyDescent="0.25">
      <c r="A1" t="s">
        <v>0</v>
      </c>
      <c r="B1" t="s">
        <v>81</v>
      </c>
      <c r="C1" t="s">
        <v>1</v>
      </c>
      <c r="D1" t="s">
        <v>2</v>
      </c>
      <c r="E1" t="s">
        <v>4</v>
      </c>
      <c r="F1" t="s">
        <v>34</v>
      </c>
      <c r="G1" t="s">
        <v>94</v>
      </c>
      <c r="H1" t="s">
        <v>106</v>
      </c>
      <c r="I1" t="s">
        <v>82</v>
      </c>
      <c r="J1" t="s">
        <v>82</v>
      </c>
      <c r="T1" s="3"/>
      <c r="U1" t="s">
        <v>42</v>
      </c>
      <c r="Y1" t="s">
        <v>127</v>
      </c>
    </row>
    <row r="2" spans="1:33" x14ac:dyDescent="0.25">
      <c r="A2" t="s">
        <v>8</v>
      </c>
      <c r="B2">
        <v>412</v>
      </c>
      <c r="C2" s="1">
        <v>1200</v>
      </c>
      <c r="D2" s="1">
        <v>1500</v>
      </c>
      <c r="E2" t="s">
        <v>7</v>
      </c>
      <c r="F2">
        <v>1</v>
      </c>
      <c r="G2" t="s">
        <v>95</v>
      </c>
      <c r="H2" t="s">
        <v>118</v>
      </c>
      <c r="J2" s="11" t="s">
        <v>83</v>
      </c>
      <c r="T2" s="3"/>
      <c r="U2" t="s">
        <v>0</v>
      </c>
      <c r="V2" t="s">
        <v>43</v>
      </c>
      <c r="Z2" t="s">
        <v>70</v>
      </c>
      <c r="AC2" t="s">
        <v>131</v>
      </c>
      <c r="AF2" t="s">
        <v>130</v>
      </c>
    </row>
    <row r="3" spans="1:33" x14ac:dyDescent="0.25">
      <c r="A3" t="s">
        <v>11</v>
      </c>
      <c r="B3">
        <v>412</v>
      </c>
      <c r="C3">
        <v>900</v>
      </c>
      <c r="D3">
        <v>1200</v>
      </c>
      <c r="E3" t="s">
        <v>7</v>
      </c>
      <c r="F3">
        <v>2</v>
      </c>
      <c r="G3" t="s">
        <v>96</v>
      </c>
      <c r="H3" t="s">
        <v>118</v>
      </c>
      <c r="J3" s="11" t="s">
        <v>84</v>
      </c>
      <c r="T3" s="3"/>
      <c r="U3" t="s">
        <v>44</v>
      </c>
      <c r="V3" t="s">
        <v>45</v>
      </c>
      <c r="Y3" t="s">
        <v>129</v>
      </c>
      <c r="Z3">
        <v>20.907373372291431</v>
      </c>
      <c r="AB3" t="s">
        <v>129</v>
      </c>
      <c r="AC3">
        <v>101.57583990799999</v>
      </c>
      <c r="AE3" t="s">
        <v>129</v>
      </c>
      <c r="AF3">
        <v>2303.7184499999998</v>
      </c>
    </row>
    <row r="4" spans="1:33" x14ac:dyDescent="0.25">
      <c r="A4" t="s">
        <v>13</v>
      </c>
      <c r="B4">
        <v>412</v>
      </c>
      <c r="C4">
        <v>2</v>
      </c>
      <c r="D4">
        <v>20</v>
      </c>
      <c r="E4" t="s">
        <v>7</v>
      </c>
      <c r="F4">
        <v>3</v>
      </c>
      <c r="G4" t="s">
        <v>97</v>
      </c>
      <c r="H4" t="s">
        <v>12</v>
      </c>
      <c r="J4" s="11" t="s">
        <v>85</v>
      </c>
      <c r="T4" s="3"/>
      <c r="U4" t="s">
        <v>46</v>
      </c>
      <c r="V4" t="s">
        <v>5</v>
      </c>
      <c r="Y4" t="s">
        <v>128</v>
      </c>
      <c r="Z4">
        <v>20.907373372291431</v>
      </c>
      <c r="AB4" t="s">
        <v>128</v>
      </c>
      <c r="AC4">
        <v>33.858613302666662</v>
      </c>
      <c r="AE4" t="s">
        <v>128</v>
      </c>
      <c r="AF4">
        <v>2303.7184499999998</v>
      </c>
    </row>
    <row r="5" spans="1:33" x14ac:dyDescent="0.25">
      <c r="A5" t="s">
        <v>87</v>
      </c>
      <c r="B5">
        <v>412</v>
      </c>
      <c r="C5">
        <v>15</v>
      </c>
      <c r="D5">
        <v>30</v>
      </c>
      <c r="E5" t="s">
        <v>7</v>
      </c>
      <c r="F5">
        <v>4</v>
      </c>
      <c r="G5" t="s">
        <v>98</v>
      </c>
      <c r="H5" t="s">
        <v>12</v>
      </c>
      <c r="J5" s="11" t="s">
        <v>86</v>
      </c>
      <c r="T5" s="3"/>
      <c r="U5" t="s">
        <v>47</v>
      </c>
      <c r="V5" t="s">
        <v>48</v>
      </c>
      <c r="Y5" t="s">
        <v>21</v>
      </c>
      <c r="Z5">
        <v>1</v>
      </c>
      <c r="AB5" t="s">
        <v>21</v>
      </c>
      <c r="AC5">
        <v>100</v>
      </c>
      <c r="AE5" t="s">
        <v>21</v>
      </c>
      <c r="AF5">
        <v>100</v>
      </c>
    </row>
    <row r="6" spans="1:33" x14ac:dyDescent="0.25">
      <c r="A6" t="s">
        <v>10</v>
      </c>
      <c r="B6">
        <v>504</v>
      </c>
      <c r="C6">
        <v>0.6</v>
      </c>
      <c r="D6">
        <v>0.7</v>
      </c>
      <c r="E6" t="s">
        <v>7</v>
      </c>
      <c r="F6">
        <v>5</v>
      </c>
      <c r="G6" t="s">
        <v>93</v>
      </c>
      <c r="H6" t="s">
        <v>12</v>
      </c>
      <c r="T6" s="3"/>
      <c r="U6" t="s">
        <v>122</v>
      </c>
      <c r="V6" t="s">
        <v>50</v>
      </c>
      <c r="Y6" t="s">
        <v>90</v>
      </c>
      <c r="Z6">
        <v>92185.736011142741</v>
      </c>
      <c r="AB6" t="s">
        <v>90</v>
      </c>
      <c r="AC6">
        <v>177411.23896710778</v>
      </c>
      <c r="AE6" t="s">
        <v>90</v>
      </c>
      <c r="AF6">
        <v>2112205.321508396</v>
      </c>
    </row>
    <row r="7" spans="1:33" x14ac:dyDescent="0.25">
      <c r="A7" t="s">
        <v>17</v>
      </c>
      <c r="B7">
        <v>504</v>
      </c>
      <c r="C7">
        <v>780</v>
      </c>
      <c r="D7">
        <v>781.72500000000002</v>
      </c>
      <c r="E7" t="s">
        <v>7</v>
      </c>
      <c r="F7">
        <v>6</v>
      </c>
      <c r="G7" t="s">
        <v>99</v>
      </c>
      <c r="H7" t="s">
        <v>12</v>
      </c>
      <c r="T7" s="3"/>
      <c r="U7" t="s">
        <v>123</v>
      </c>
      <c r="V7" t="s">
        <v>132</v>
      </c>
      <c r="Y7" t="s">
        <v>91</v>
      </c>
      <c r="Z7">
        <v>92185.736011142741</v>
      </c>
      <c r="AB7" t="s">
        <v>91</v>
      </c>
      <c r="AC7">
        <v>143703.10356335732</v>
      </c>
      <c r="AE7" t="s">
        <v>91</v>
      </c>
      <c r="AF7">
        <v>2112205.321508396</v>
      </c>
    </row>
    <row r="8" spans="1:33" x14ac:dyDescent="0.25">
      <c r="A8" t="s">
        <v>88</v>
      </c>
      <c r="B8">
        <v>504</v>
      </c>
      <c r="C8">
        <v>1</v>
      </c>
      <c r="D8">
        <v>3</v>
      </c>
      <c r="E8" t="s">
        <v>5</v>
      </c>
      <c r="F8">
        <v>7</v>
      </c>
      <c r="G8" t="s">
        <v>101</v>
      </c>
      <c r="H8" t="s">
        <v>12</v>
      </c>
      <c r="T8" s="3"/>
      <c r="U8" t="s">
        <v>124</v>
      </c>
      <c r="V8" t="s">
        <v>50</v>
      </c>
    </row>
    <row r="9" spans="1:33" x14ac:dyDescent="0.25">
      <c r="A9" t="s">
        <v>89</v>
      </c>
      <c r="B9">
        <v>504</v>
      </c>
      <c r="C9">
        <v>215</v>
      </c>
      <c r="D9">
        <v>230</v>
      </c>
      <c r="E9" t="s">
        <v>6</v>
      </c>
      <c r="F9">
        <v>8</v>
      </c>
      <c r="G9" t="s">
        <v>100</v>
      </c>
      <c r="H9" t="s">
        <v>108</v>
      </c>
      <c r="I9" t="s">
        <v>117</v>
      </c>
      <c r="T9" s="3"/>
      <c r="U9" t="s">
        <v>125</v>
      </c>
      <c r="V9" t="s">
        <v>53</v>
      </c>
    </row>
    <row r="10" spans="1:33" x14ac:dyDescent="0.25">
      <c r="A10" t="s">
        <v>92</v>
      </c>
      <c r="B10" t="s">
        <v>93</v>
      </c>
      <c r="C10">
        <v>70</v>
      </c>
      <c r="D10">
        <v>130</v>
      </c>
      <c r="E10" t="s">
        <v>6</v>
      </c>
      <c r="F10">
        <v>9</v>
      </c>
      <c r="G10" t="s">
        <v>102</v>
      </c>
      <c r="H10" t="s">
        <v>108</v>
      </c>
      <c r="I10" t="s">
        <v>117</v>
      </c>
      <c r="T10" s="3"/>
      <c r="U10" t="s">
        <v>126</v>
      </c>
      <c r="V10" t="s">
        <v>50</v>
      </c>
    </row>
    <row r="11" spans="1:33" x14ac:dyDescent="0.25">
      <c r="A11" t="s">
        <v>107</v>
      </c>
      <c r="C11">
        <v>170</v>
      </c>
      <c r="D11">
        <v>190</v>
      </c>
      <c r="E11" t="s">
        <v>6</v>
      </c>
      <c r="F11">
        <v>10</v>
      </c>
      <c r="G11" t="s">
        <v>103</v>
      </c>
      <c r="H11" t="s">
        <v>108</v>
      </c>
      <c r="I11" t="s">
        <v>117</v>
      </c>
      <c r="T11" s="3"/>
      <c r="U11" s="8"/>
      <c r="Z11" t="s">
        <v>133</v>
      </c>
      <c r="AA11" t="s">
        <v>134</v>
      </c>
      <c r="AB11" t="s">
        <v>135</v>
      </c>
      <c r="AC11" t="s">
        <v>136</v>
      </c>
    </row>
    <row r="12" spans="1:33" x14ac:dyDescent="0.25">
      <c r="G12" t="s">
        <v>104</v>
      </c>
      <c r="H12" t="s">
        <v>108</v>
      </c>
      <c r="I12" t="s">
        <v>117</v>
      </c>
      <c r="T12" s="3"/>
      <c r="Y12" t="s">
        <v>8</v>
      </c>
      <c r="Z12">
        <v>516.57600100000002</v>
      </c>
      <c r="AA12">
        <v>0</v>
      </c>
      <c r="AB12">
        <v>0</v>
      </c>
      <c r="AC12">
        <v>1312.1090999999999</v>
      </c>
      <c r="AE12">
        <f>SUM(Z12:AC12)</f>
        <v>1828.685101</v>
      </c>
      <c r="AG12" s="11" t="s">
        <v>83</v>
      </c>
    </row>
    <row r="13" spans="1:33" x14ac:dyDescent="0.25">
      <c r="G13" t="s">
        <v>105</v>
      </c>
      <c r="H13" t="s">
        <v>108</v>
      </c>
      <c r="I13" t="s">
        <v>117</v>
      </c>
      <c r="T13" s="3"/>
      <c r="Y13" t="s">
        <v>9</v>
      </c>
      <c r="Z13">
        <v>0</v>
      </c>
      <c r="AA13">
        <v>509.37245300000001</v>
      </c>
      <c r="AB13">
        <v>0</v>
      </c>
      <c r="AC13">
        <v>0</v>
      </c>
      <c r="AE13">
        <f t="shared" ref="AE13:AE21" si="0">SUM(Z13:AC13)</f>
        <v>509.37245300000001</v>
      </c>
      <c r="AG13" s="11" t="s">
        <v>84</v>
      </c>
    </row>
    <row r="14" spans="1:33" x14ac:dyDescent="0.25">
      <c r="T14" s="3"/>
      <c r="Y14" t="s">
        <v>10</v>
      </c>
      <c r="Z14">
        <v>0</v>
      </c>
      <c r="AA14">
        <v>0</v>
      </c>
      <c r="AB14">
        <v>0.70030516899999995</v>
      </c>
      <c r="AC14">
        <v>0</v>
      </c>
      <c r="AE14">
        <f t="shared" si="0"/>
        <v>0.70030516899999995</v>
      </c>
      <c r="AG14" s="11" t="s">
        <v>85</v>
      </c>
    </row>
    <row r="15" spans="1:33" x14ac:dyDescent="0.25">
      <c r="T15" s="3"/>
      <c r="Y15" t="s">
        <v>11</v>
      </c>
      <c r="Z15">
        <v>787.05160999999998</v>
      </c>
      <c r="AA15">
        <v>0</v>
      </c>
      <c r="AB15">
        <v>0</v>
      </c>
      <c r="AC15">
        <v>909.75838999999996</v>
      </c>
      <c r="AE15">
        <f t="shared" si="0"/>
        <v>1696.81</v>
      </c>
      <c r="AG15" s="11" t="s">
        <v>86</v>
      </c>
    </row>
    <row r="16" spans="1:33" x14ac:dyDescent="0.25">
      <c r="T16" s="3"/>
      <c r="Y16" t="s">
        <v>12</v>
      </c>
      <c r="Z16">
        <v>0</v>
      </c>
      <c r="AA16">
        <v>0</v>
      </c>
      <c r="AB16">
        <v>0</v>
      </c>
      <c r="AC16">
        <v>0</v>
      </c>
      <c r="AE16">
        <f t="shared" si="0"/>
        <v>0</v>
      </c>
    </row>
    <row r="17" spans="1:31" x14ac:dyDescent="0.25">
      <c r="T17" s="3"/>
      <c r="Y17" t="s">
        <v>13</v>
      </c>
      <c r="Z17">
        <v>0</v>
      </c>
      <c r="AA17">
        <v>0</v>
      </c>
      <c r="AB17">
        <v>0</v>
      </c>
      <c r="AC17">
        <v>18.975264800000001</v>
      </c>
      <c r="AE17">
        <f t="shared" si="0"/>
        <v>18.975264800000001</v>
      </c>
    </row>
    <row r="18" spans="1:31" x14ac:dyDescent="0.25">
      <c r="A18" t="s">
        <v>74</v>
      </c>
      <c r="T18" s="3"/>
      <c r="U18" t="s">
        <v>60</v>
      </c>
      <c r="Y18" t="s">
        <v>14</v>
      </c>
      <c r="Z18">
        <v>0</v>
      </c>
      <c r="AA18">
        <v>0</v>
      </c>
      <c r="AB18">
        <v>0</v>
      </c>
      <c r="AC18">
        <v>0</v>
      </c>
      <c r="AE18">
        <f t="shared" si="0"/>
        <v>0</v>
      </c>
    </row>
    <row r="19" spans="1:31" x14ac:dyDescent="0.25">
      <c r="A19" t="s">
        <v>8</v>
      </c>
      <c r="C19">
        <v>11</v>
      </c>
      <c r="T19" s="3"/>
      <c r="U19" t="s">
        <v>61</v>
      </c>
      <c r="Y19" t="s">
        <v>15</v>
      </c>
      <c r="Z19">
        <v>0</v>
      </c>
      <c r="AA19">
        <v>0</v>
      </c>
      <c r="AB19">
        <v>0</v>
      </c>
      <c r="AC19">
        <v>0</v>
      </c>
      <c r="AE19">
        <f t="shared" si="0"/>
        <v>0</v>
      </c>
    </row>
    <row r="20" spans="1:31" x14ac:dyDescent="0.25">
      <c r="A20" t="s">
        <v>9</v>
      </c>
      <c r="C20">
        <v>12</v>
      </c>
      <c r="T20" s="3"/>
      <c r="U20" s="9" t="s">
        <v>62</v>
      </c>
      <c r="V20" s="9" t="s">
        <v>63</v>
      </c>
      <c r="Y20" t="s">
        <v>16</v>
      </c>
      <c r="Z20">
        <v>0</v>
      </c>
      <c r="AA20">
        <v>0</v>
      </c>
      <c r="AB20">
        <v>0</v>
      </c>
      <c r="AC20">
        <v>0</v>
      </c>
      <c r="AE20">
        <f t="shared" si="0"/>
        <v>0</v>
      </c>
    </row>
    <row r="21" spans="1:31" x14ac:dyDescent="0.25">
      <c r="A21" t="s">
        <v>10</v>
      </c>
      <c r="C21">
        <v>13</v>
      </c>
      <c r="U21" s="9" t="s">
        <v>64</v>
      </c>
      <c r="V21" s="9" t="s">
        <v>65</v>
      </c>
      <c r="Y21" t="s">
        <v>17</v>
      </c>
      <c r="Z21">
        <v>0</v>
      </c>
      <c r="AA21">
        <v>0</v>
      </c>
      <c r="AB21">
        <v>781.72500000000002</v>
      </c>
      <c r="AC21">
        <v>0</v>
      </c>
      <c r="AE21">
        <f t="shared" si="0"/>
        <v>781.72500000000002</v>
      </c>
    </row>
    <row r="22" spans="1:31" x14ac:dyDescent="0.25">
      <c r="A22" t="s">
        <v>11</v>
      </c>
      <c r="C22">
        <v>14</v>
      </c>
      <c r="U22" s="9" t="s">
        <v>66</v>
      </c>
      <c r="V22" s="9" t="s">
        <v>69</v>
      </c>
    </row>
    <row r="23" spans="1:31" x14ac:dyDescent="0.25">
      <c r="A23" t="s">
        <v>12</v>
      </c>
      <c r="C23">
        <v>15</v>
      </c>
      <c r="U23" s="9" t="s">
        <v>67</v>
      </c>
      <c r="V23" s="9" t="s">
        <v>68</v>
      </c>
    </row>
    <row r="24" spans="1:31" x14ac:dyDescent="0.25">
      <c r="A24" t="s">
        <v>13</v>
      </c>
      <c r="C24">
        <v>16</v>
      </c>
    </row>
    <row r="25" spans="1:31" x14ac:dyDescent="0.25">
      <c r="A25" t="s">
        <v>14</v>
      </c>
      <c r="C25">
        <v>17</v>
      </c>
      <c r="U25" s="10" t="s">
        <v>70</v>
      </c>
      <c r="V25" s="10"/>
    </row>
    <row r="26" spans="1:31" x14ac:dyDescent="0.25">
      <c r="A26" t="s">
        <v>15</v>
      </c>
      <c r="C26">
        <v>18</v>
      </c>
      <c r="U26" s="10" t="s">
        <v>71</v>
      </c>
      <c r="V26" s="10" t="s">
        <v>63</v>
      </c>
    </row>
    <row r="27" spans="1:31" x14ac:dyDescent="0.25">
      <c r="A27" t="s">
        <v>16</v>
      </c>
      <c r="C27">
        <v>19</v>
      </c>
      <c r="U27" s="10" t="s">
        <v>72</v>
      </c>
      <c r="V27" s="10" t="s">
        <v>73</v>
      </c>
    </row>
    <row r="28" spans="1:31" x14ac:dyDescent="0.25">
      <c r="A28" t="s">
        <v>17</v>
      </c>
      <c r="C28">
        <v>20</v>
      </c>
    </row>
    <row r="29" spans="1:31" x14ac:dyDescent="0.25">
      <c r="A29" s="3" t="s">
        <v>90</v>
      </c>
      <c r="B29" s="3"/>
      <c r="C29">
        <v>21</v>
      </c>
    </row>
    <row r="30" spans="1:31" x14ac:dyDescent="0.25">
      <c r="A30" s="3" t="s">
        <v>91</v>
      </c>
      <c r="B30" s="3"/>
      <c r="C30">
        <v>22</v>
      </c>
    </row>
    <row r="31" spans="1:31" x14ac:dyDescent="0.25">
      <c r="A31" s="3" t="s">
        <v>119</v>
      </c>
      <c r="C31">
        <v>23</v>
      </c>
    </row>
    <row r="32" spans="1:31" x14ac:dyDescent="0.25">
      <c r="A32" s="3" t="s">
        <v>120</v>
      </c>
      <c r="C32">
        <v>24</v>
      </c>
    </row>
    <row r="33" spans="1:3" x14ac:dyDescent="0.25">
      <c r="A33" s="3" t="s">
        <v>121</v>
      </c>
      <c r="C33">
        <v>25</v>
      </c>
    </row>
    <row r="34" spans="1:3" x14ac:dyDescent="0.25">
      <c r="A34" s="3"/>
    </row>
    <row r="39" spans="1:3" x14ac:dyDescent="0.25">
      <c r="A39" t="s">
        <v>109</v>
      </c>
    </row>
    <row r="40" spans="1:3" x14ac:dyDescent="0.25">
      <c r="A40" t="s">
        <v>110</v>
      </c>
    </row>
    <row r="41" spans="1:3" x14ac:dyDescent="0.25">
      <c r="A41" t="s">
        <v>111</v>
      </c>
      <c r="B41" t="s">
        <v>106</v>
      </c>
      <c r="C41" t="s">
        <v>112</v>
      </c>
    </row>
    <row r="42" spans="1:3" x14ac:dyDescent="0.25">
      <c r="A42" t="s">
        <v>97</v>
      </c>
      <c r="B42" t="s">
        <v>12</v>
      </c>
      <c r="C42" s="12" t="s">
        <v>113</v>
      </c>
    </row>
    <row r="43" spans="1:3" x14ac:dyDescent="0.25">
      <c r="A43" t="s">
        <v>98</v>
      </c>
      <c r="B43" t="s">
        <v>12</v>
      </c>
      <c r="C43" s="12" t="s">
        <v>114</v>
      </c>
    </row>
    <row r="44" spans="1:3" x14ac:dyDescent="0.25">
      <c r="A44" t="s">
        <v>93</v>
      </c>
      <c r="B44" t="s">
        <v>12</v>
      </c>
      <c r="C44" s="12" t="s">
        <v>115</v>
      </c>
    </row>
    <row r="45" spans="1:3" x14ac:dyDescent="0.25">
      <c r="A45" t="s">
        <v>99</v>
      </c>
      <c r="B45" t="s">
        <v>12</v>
      </c>
      <c r="C45" s="12" t="s"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5"/>
  <sheetViews>
    <sheetView workbookViewId="0">
      <selection activeCell="M9" sqref="M9:P19"/>
    </sheetView>
  </sheetViews>
  <sheetFormatPr defaultRowHeight="15" x14ac:dyDescent="0.25"/>
  <cols>
    <col min="1" max="1" width="15" style="3" customWidth="1"/>
    <col min="2" max="2" width="11.42578125" style="3" customWidth="1"/>
    <col min="3" max="4" width="9.140625" style="3"/>
    <col min="5" max="5" width="11" style="3" bestFit="1" customWidth="1"/>
    <col min="6" max="9" width="9.140625" style="3"/>
    <col min="10" max="10" width="16" style="3" bestFit="1" customWidth="1"/>
    <col min="11" max="11" width="12.42578125" style="3" bestFit="1" customWidth="1"/>
    <col min="12" max="12" width="9.140625" style="3"/>
    <col min="13" max="13" width="9" style="3" bestFit="1" customWidth="1"/>
    <col min="14" max="14" width="12.42578125" style="3" bestFit="1" customWidth="1"/>
    <col min="15" max="15" width="9" style="3" bestFit="1" customWidth="1"/>
    <col min="16" max="16" width="11.85546875" style="3" customWidth="1"/>
    <col min="17" max="17" width="9.140625" style="3"/>
    <col min="18" max="18" width="12.7109375" style="3" bestFit="1" customWidth="1"/>
    <col min="19" max="16384" width="9.140625" style="3"/>
  </cols>
  <sheetData>
    <row r="1" spans="1:18" ht="15.75" x14ac:dyDescent="0.25">
      <c r="A1" s="16" t="s">
        <v>0</v>
      </c>
      <c r="B1" s="16" t="s">
        <v>143</v>
      </c>
      <c r="C1" s="16" t="s">
        <v>1</v>
      </c>
      <c r="D1" s="16" t="s">
        <v>2</v>
      </c>
      <c r="E1" s="16" t="s">
        <v>4</v>
      </c>
      <c r="F1" s="16" t="s">
        <v>34</v>
      </c>
      <c r="G1" s="18"/>
      <c r="H1" s="20" t="s">
        <v>94</v>
      </c>
      <c r="I1" s="20" t="s">
        <v>106</v>
      </c>
      <c r="J1" s="20" t="s">
        <v>148</v>
      </c>
      <c r="K1" s="20" t="s">
        <v>154</v>
      </c>
      <c r="M1" s="32" t="s">
        <v>127</v>
      </c>
      <c r="N1" s="32"/>
      <c r="O1" s="32"/>
      <c r="P1" s="32"/>
    </row>
    <row r="2" spans="1:18" x14ac:dyDescent="0.25">
      <c r="A2" s="15" t="s">
        <v>8</v>
      </c>
      <c r="B2" s="15" t="s">
        <v>137</v>
      </c>
      <c r="C2" s="15">
        <v>1430</v>
      </c>
      <c r="D2" s="15">
        <v>1560</v>
      </c>
      <c r="E2" s="15" t="s">
        <v>7</v>
      </c>
      <c r="F2" s="15">
        <v>1</v>
      </c>
      <c r="G2" s="17"/>
      <c r="H2" s="15" t="s">
        <v>144</v>
      </c>
      <c r="I2" s="15" t="s">
        <v>12</v>
      </c>
      <c r="J2" s="15" t="s">
        <v>150</v>
      </c>
      <c r="K2" s="19" t="s">
        <v>137</v>
      </c>
      <c r="M2" s="33" t="s">
        <v>144</v>
      </c>
      <c r="N2" s="34"/>
      <c r="O2" s="33" t="s">
        <v>146</v>
      </c>
      <c r="P2" s="34"/>
    </row>
    <row r="3" spans="1:18" x14ac:dyDescent="0.25">
      <c r="A3" s="15" t="s">
        <v>10</v>
      </c>
      <c r="B3" s="15" t="s">
        <v>137</v>
      </c>
      <c r="C3" s="15">
        <v>330</v>
      </c>
      <c r="D3" s="15">
        <v>425</v>
      </c>
      <c r="E3" s="15" t="s">
        <v>7</v>
      </c>
      <c r="F3" s="15">
        <v>2</v>
      </c>
      <c r="G3" s="17"/>
      <c r="H3" s="15" t="s">
        <v>146</v>
      </c>
      <c r="I3" s="15" t="s">
        <v>149</v>
      </c>
      <c r="J3" s="15" t="s">
        <v>151</v>
      </c>
      <c r="K3" s="19">
        <v>302</v>
      </c>
      <c r="M3" s="15" t="s">
        <v>129</v>
      </c>
      <c r="N3" s="15">
        <v>133.04854857193232</v>
      </c>
      <c r="O3" s="15" t="s">
        <v>165</v>
      </c>
      <c r="P3" s="15">
        <v>0.58003386067554563</v>
      </c>
    </row>
    <row r="4" spans="1:18" x14ac:dyDescent="0.25">
      <c r="A4" s="15" t="s">
        <v>11</v>
      </c>
      <c r="B4" s="15" t="s">
        <v>137</v>
      </c>
      <c r="C4" s="15">
        <v>1300</v>
      </c>
      <c r="D4" s="15">
        <v>1430</v>
      </c>
      <c r="E4" s="15" t="s">
        <v>7</v>
      </c>
      <c r="F4" s="15">
        <v>3</v>
      </c>
      <c r="G4" s="17"/>
      <c r="H4" s="15" t="s">
        <v>145</v>
      </c>
      <c r="I4" s="15" t="s">
        <v>118</v>
      </c>
      <c r="J4" s="19" t="s">
        <v>162</v>
      </c>
      <c r="K4" s="19">
        <v>301</v>
      </c>
      <c r="M4" s="15" t="s">
        <v>128</v>
      </c>
      <c r="N4" s="15">
        <v>133.04854857193232</v>
      </c>
      <c r="O4" s="15" t="s">
        <v>166</v>
      </c>
      <c r="P4" s="15">
        <v>1.7401015820266368</v>
      </c>
    </row>
    <row r="5" spans="1:18" x14ac:dyDescent="0.25">
      <c r="A5" s="15" t="s">
        <v>12</v>
      </c>
      <c r="B5" s="15" t="s">
        <v>137</v>
      </c>
      <c r="C5" s="15">
        <v>380</v>
      </c>
      <c r="D5" s="15">
        <v>460</v>
      </c>
      <c r="E5" s="15" t="s">
        <v>7</v>
      </c>
      <c r="F5" s="15">
        <v>4</v>
      </c>
      <c r="G5" s="17"/>
      <c r="K5" s="13"/>
      <c r="M5" s="15" t="s">
        <v>21</v>
      </c>
      <c r="N5" s="15">
        <v>100</v>
      </c>
      <c r="O5" s="15" t="s">
        <v>21</v>
      </c>
      <c r="P5" s="15">
        <v>8.2373812627999996</v>
      </c>
    </row>
    <row r="6" spans="1:18" x14ac:dyDescent="0.25">
      <c r="A6" s="15" t="s">
        <v>13</v>
      </c>
      <c r="B6" s="15" t="s">
        <v>137</v>
      </c>
      <c r="C6" s="15">
        <v>55</v>
      </c>
      <c r="D6" s="15">
        <v>140</v>
      </c>
      <c r="E6" s="15" t="s">
        <v>7</v>
      </c>
      <c r="F6" s="15">
        <v>5</v>
      </c>
      <c r="G6" s="17"/>
      <c r="M6" s="15" t="s">
        <v>90</v>
      </c>
      <c r="N6" s="15">
        <v>173649.47386245153</v>
      </c>
      <c r="O6" s="15" t="s">
        <v>90</v>
      </c>
      <c r="P6" s="15">
        <v>14235.719013007134</v>
      </c>
    </row>
    <row r="7" spans="1:18" x14ac:dyDescent="0.25">
      <c r="A7" s="15" t="s">
        <v>138</v>
      </c>
      <c r="B7" s="15" t="s">
        <v>137</v>
      </c>
      <c r="C7" s="15">
        <v>170</v>
      </c>
      <c r="D7" s="15">
        <v>190</v>
      </c>
      <c r="E7" s="15" t="s">
        <v>6</v>
      </c>
      <c r="F7" s="15">
        <v>6</v>
      </c>
      <c r="G7" s="17"/>
      <c r="M7" s="15" t="s">
        <v>91</v>
      </c>
      <c r="N7" s="15">
        <v>145552.84715370365</v>
      </c>
      <c r="O7" s="15" t="s">
        <v>91</v>
      </c>
      <c r="P7" s="15">
        <v>14211.559236442899</v>
      </c>
    </row>
    <row r="8" spans="1:18" x14ac:dyDescent="0.25">
      <c r="A8" s="15" t="s">
        <v>139</v>
      </c>
      <c r="B8" s="15" t="s">
        <v>144</v>
      </c>
      <c r="C8" s="15">
        <v>60</v>
      </c>
      <c r="D8" s="15">
        <v>120</v>
      </c>
      <c r="E8" s="15" t="s">
        <v>6</v>
      </c>
      <c r="F8" s="15">
        <v>7</v>
      </c>
      <c r="G8" s="17"/>
    </row>
    <row r="9" spans="1:18" x14ac:dyDescent="0.25">
      <c r="A9" s="15" t="s">
        <v>140</v>
      </c>
      <c r="B9" s="15" t="s">
        <v>145</v>
      </c>
      <c r="C9" s="15">
        <v>5</v>
      </c>
      <c r="D9" s="15">
        <v>20</v>
      </c>
      <c r="E9" s="15" t="s">
        <v>5</v>
      </c>
      <c r="F9" s="15">
        <v>8</v>
      </c>
      <c r="G9" s="17"/>
      <c r="N9" s="3">
        <v>302</v>
      </c>
      <c r="O9" s="3">
        <v>303</v>
      </c>
      <c r="P9" s="3">
        <v>304</v>
      </c>
      <c r="R9" s="3" t="s">
        <v>167</v>
      </c>
    </row>
    <row r="10" spans="1:18" x14ac:dyDescent="0.25">
      <c r="A10" s="15" t="s">
        <v>141</v>
      </c>
      <c r="B10" s="15" t="s">
        <v>146</v>
      </c>
      <c r="C10" s="15">
        <v>30</v>
      </c>
      <c r="D10" s="15">
        <v>60</v>
      </c>
      <c r="E10" s="15" t="s">
        <v>6</v>
      </c>
      <c r="F10" s="15">
        <v>9</v>
      </c>
      <c r="G10" s="17"/>
      <c r="M10" s="3" t="s">
        <v>8</v>
      </c>
      <c r="N10" s="3">
        <v>1529.6486299999999</v>
      </c>
      <c r="O10" s="3">
        <v>1529.6486</v>
      </c>
      <c r="P10" s="3">
        <v>2.74813421E-5</v>
      </c>
      <c r="R10" s="3">
        <f>SUM(O10:P10)-N10</f>
        <v>-2.5186577659042086E-6</v>
      </c>
    </row>
    <row r="11" spans="1:18" x14ac:dyDescent="0.25">
      <c r="A11" s="15" t="s">
        <v>142</v>
      </c>
      <c r="B11" s="15" t="s">
        <v>146</v>
      </c>
      <c r="C11" s="15">
        <v>0.25</v>
      </c>
      <c r="D11" s="15">
        <v>1</v>
      </c>
      <c r="E11" s="15" t="s">
        <v>147</v>
      </c>
      <c r="F11" s="15">
        <v>10</v>
      </c>
      <c r="G11" s="17"/>
      <c r="M11" s="3" t="s">
        <v>9</v>
      </c>
      <c r="N11" s="3">
        <v>6.49449877E-3</v>
      </c>
      <c r="O11" s="3">
        <v>3.3454324299999998E-4</v>
      </c>
      <c r="P11" s="3">
        <v>6.1599555300000004E-3</v>
      </c>
      <c r="R11" s="3">
        <f t="shared" ref="R11:R19" si="0">SUM(O11:P11)-N11</f>
        <v>3.0000004216934606E-12</v>
      </c>
    </row>
    <row r="12" spans="1:18" x14ac:dyDescent="0.25">
      <c r="M12" s="3" t="s">
        <v>10</v>
      </c>
      <c r="N12">
        <v>343.81600400000002</v>
      </c>
      <c r="O12" s="3">
        <v>2.5698912300000001</v>
      </c>
      <c r="P12" s="3">
        <v>341.24611299999998</v>
      </c>
      <c r="R12" s="3">
        <f t="shared" si="0"/>
        <v>2.2999995508143911E-7</v>
      </c>
    </row>
    <row r="13" spans="1:18" ht="15.75" x14ac:dyDescent="0.25">
      <c r="A13" s="31" t="s">
        <v>74</v>
      </c>
      <c r="B13" s="31"/>
      <c r="C13" s="31"/>
      <c r="D13" s="31"/>
      <c r="E13" s="31"/>
      <c r="F13" s="31"/>
      <c r="M13" s="3" t="s">
        <v>11</v>
      </c>
      <c r="N13" s="3">
        <v>1306.0278599999999</v>
      </c>
      <c r="O13" s="3">
        <v>1091.1700499999999</v>
      </c>
      <c r="P13" s="3">
        <v>214.85780399999999</v>
      </c>
      <c r="R13" s="3">
        <f t="shared" si="0"/>
        <v>-5.9999999848514562E-6</v>
      </c>
    </row>
    <row r="14" spans="1:18" x14ac:dyDescent="0.25">
      <c r="A14" s="15" t="s">
        <v>8</v>
      </c>
      <c r="B14" s="15">
        <v>303</v>
      </c>
      <c r="C14" s="28"/>
      <c r="D14" s="15"/>
      <c r="E14" s="15" t="s">
        <v>7</v>
      </c>
      <c r="F14" s="15">
        <v>11</v>
      </c>
      <c r="M14" s="3" t="s">
        <v>12</v>
      </c>
      <c r="N14" s="3">
        <v>411.055747</v>
      </c>
      <c r="O14" s="3">
        <v>3.7257160800000002</v>
      </c>
      <c r="P14" s="3">
        <v>407.33003100000002</v>
      </c>
      <c r="R14" s="3">
        <f t="shared" si="0"/>
        <v>8.000000661922968E-8</v>
      </c>
    </row>
    <row r="15" spans="1:18" x14ac:dyDescent="0.25">
      <c r="A15" s="15" t="s">
        <v>9</v>
      </c>
      <c r="B15" s="15">
        <v>303</v>
      </c>
      <c r="C15" s="15"/>
      <c r="D15" s="15"/>
      <c r="E15" s="15" t="s">
        <v>7</v>
      </c>
      <c r="F15" s="15">
        <v>12</v>
      </c>
      <c r="M15" s="3" t="s">
        <v>13</v>
      </c>
      <c r="N15" s="3">
        <v>90.501465800000005</v>
      </c>
      <c r="O15" s="3">
        <v>71.013506899999996</v>
      </c>
      <c r="P15" s="3">
        <v>19.487958899999999</v>
      </c>
      <c r="R15" s="3">
        <f t="shared" si="0"/>
        <v>0</v>
      </c>
    </row>
    <row r="16" spans="1:18" x14ac:dyDescent="0.25">
      <c r="A16" s="15" t="s">
        <v>10</v>
      </c>
      <c r="B16" s="15">
        <v>303</v>
      </c>
      <c r="C16" s="15"/>
      <c r="D16" s="15"/>
      <c r="E16" s="15" t="s">
        <v>7</v>
      </c>
      <c r="F16" s="15">
        <v>13</v>
      </c>
      <c r="M16" s="3" t="s">
        <v>14</v>
      </c>
      <c r="N16" s="3">
        <v>6.0615321899999998E-3</v>
      </c>
      <c r="O16" s="3">
        <v>6.4770136600000004E-4</v>
      </c>
      <c r="P16" s="3">
        <v>5.4138308199999999E-3</v>
      </c>
      <c r="R16" s="3">
        <f t="shared" si="0"/>
        <v>-3.9999999840167888E-12</v>
      </c>
    </row>
    <row r="17" spans="1:18" x14ac:dyDescent="0.25">
      <c r="A17" s="15" t="s">
        <v>11</v>
      </c>
      <c r="B17" s="15">
        <v>303</v>
      </c>
      <c r="C17" s="15"/>
      <c r="D17" s="15"/>
      <c r="E17" s="15" t="s">
        <v>7</v>
      </c>
      <c r="F17" s="15">
        <v>14</v>
      </c>
      <c r="M17" s="3" t="s">
        <v>15</v>
      </c>
      <c r="N17" s="3">
        <v>1.9780630199999999E-3</v>
      </c>
      <c r="O17" s="3">
        <v>1.19801936E-4</v>
      </c>
      <c r="P17" s="3">
        <v>1.8582610800000001E-3</v>
      </c>
      <c r="R17" s="3">
        <f t="shared" si="0"/>
        <v>-3.9999999840167888E-12</v>
      </c>
    </row>
    <row r="18" spans="1:18" x14ac:dyDescent="0.25">
      <c r="A18" s="15" t="s">
        <v>12</v>
      </c>
      <c r="B18" s="15">
        <v>303</v>
      </c>
      <c r="C18" s="15"/>
      <c r="D18" s="15"/>
      <c r="E18" s="15" t="s">
        <v>7</v>
      </c>
      <c r="F18" s="15">
        <v>15</v>
      </c>
      <c r="M18" s="3" t="s">
        <v>16</v>
      </c>
      <c r="N18" s="3">
        <v>4.584352E-4</v>
      </c>
      <c r="O18" s="3">
        <v>1.31121961E-5</v>
      </c>
      <c r="P18" s="3">
        <v>4.45323004E-4</v>
      </c>
      <c r="R18" s="3">
        <f t="shared" si="0"/>
        <v>1.0000003212648489E-13</v>
      </c>
    </row>
    <row r="19" spans="1:18" x14ac:dyDescent="0.25">
      <c r="A19" s="15" t="s">
        <v>13</v>
      </c>
      <c r="B19" s="15">
        <v>303</v>
      </c>
      <c r="C19" s="15"/>
      <c r="D19" s="15"/>
      <c r="E19" s="15" t="s">
        <v>7</v>
      </c>
      <c r="F19" s="15">
        <v>16</v>
      </c>
      <c r="M19" s="3" t="s">
        <v>17</v>
      </c>
      <c r="N19" s="3">
        <v>781.72500000000002</v>
      </c>
      <c r="O19" s="3">
        <v>5.55137848E-2</v>
      </c>
      <c r="P19" s="3">
        <v>781.66948600000001</v>
      </c>
      <c r="R19" s="3">
        <f t="shared" si="0"/>
        <v>-2.1519997517316369E-7</v>
      </c>
    </row>
    <row r="20" spans="1:18" x14ac:dyDescent="0.25">
      <c r="A20" s="15" t="s">
        <v>14</v>
      </c>
      <c r="B20" s="15">
        <v>303</v>
      </c>
      <c r="C20" s="15"/>
      <c r="D20" s="15"/>
      <c r="E20" s="15" t="s">
        <v>7</v>
      </c>
      <c r="F20" s="15">
        <v>17</v>
      </c>
      <c r="I20" s="23" t="s">
        <v>161</v>
      </c>
      <c r="J20" s="23" t="s">
        <v>42</v>
      </c>
    </row>
    <row r="21" spans="1:18" x14ac:dyDescent="0.25">
      <c r="A21" s="15" t="s">
        <v>15</v>
      </c>
      <c r="B21" s="15">
        <v>303</v>
      </c>
      <c r="C21" s="15"/>
      <c r="D21" s="15"/>
      <c r="E21" s="15" t="s">
        <v>7</v>
      </c>
      <c r="F21" s="15">
        <v>18</v>
      </c>
      <c r="I21" s="22" t="s">
        <v>0</v>
      </c>
      <c r="J21" s="22" t="s">
        <v>43</v>
      </c>
    </row>
    <row r="22" spans="1:18" x14ac:dyDescent="0.25">
      <c r="A22" s="15" t="s">
        <v>16</v>
      </c>
      <c r="B22" s="15">
        <v>303</v>
      </c>
      <c r="C22" s="15"/>
      <c r="D22" s="15"/>
      <c r="E22" s="15" t="s">
        <v>7</v>
      </c>
      <c r="F22" s="15">
        <v>19</v>
      </c>
      <c r="I22" s="22" t="s">
        <v>44</v>
      </c>
      <c r="J22" s="22" t="s">
        <v>45</v>
      </c>
    </row>
    <row r="23" spans="1:18" x14ac:dyDescent="0.25">
      <c r="A23" s="15" t="s">
        <v>17</v>
      </c>
      <c r="B23" s="15">
        <v>303</v>
      </c>
      <c r="C23" s="15"/>
      <c r="D23" s="15"/>
      <c r="E23" s="15" t="s">
        <v>7</v>
      </c>
      <c r="F23" s="15">
        <v>20</v>
      </c>
      <c r="I23" s="22" t="s">
        <v>46</v>
      </c>
      <c r="J23" s="22" t="s">
        <v>5</v>
      </c>
    </row>
    <row r="24" spans="1:18" x14ac:dyDescent="0.25">
      <c r="A24" s="15" t="s">
        <v>152</v>
      </c>
      <c r="B24" s="15">
        <v>303</v>
      </c>
      <c r="C24" s="15"/>
      <c r="D24" s="15"/>
      <c r="E24" s="15" t="s">
        <v>6</v>
      </c>
      <c r="F24" s="15">
        <v>21</v>
      </c>
      <c r="I24" s="22" t="s">
        <v>47</v>
      </c>
      <c r="J24" s="22" t="s">
        <v>48</v>
      </c>
    </row>
    <row r="25" spans="1:18" x14ac:dyDescent="0.25">
      <c r="A25" s="15" t="s">
        <v>153</v>
      </c>
      <c r="B25" s="15">
        <v>303</v>
      </c>
      <c r="C25" s="15"/>
      <c r="D25" s="15"/>
      <c r="E25" s="15" t="s">
        <v>5</v>
      </c>
      <c r="F25" s="15">
        <v>22</v>
      </c>
      <c r="I25" s="22" t="s">
        <v>51</v>
      </c>
      <c r="J25" s="22" t="s">
        <v>52</v>
      </c>
    </row>
    <row r="26" spans="1:18" x14ac:dyDescent="0.25">
      <c r="A26" s="15" t="s">
        <v>8</v>
      </c>
      <c r="B26" s="15">
        <v>304</v>
      </c>
      <c r="C26" s="15"/>
      <c r="D26" s="15"/>
      <c r="E26" s="15" t="s">
        <v>7</v>
      </c>
      <c r="F26" s="15">
        <v>23</v>
      </c>
      <c r="I26" s="22" t="s">
        <v>122</v>
      </c>
      <c r="J26" s="22" t="s">
        <v>50</v>
      </c>
    </row>
    <row r="27" spans="1:18" x14ac:dyDescent="0.25">
      <c r="A27" s="15" t="s">
        <v>9</v>
      </c>
      <c r="B27" s="15">
        <v>304</v>
      </c>
      <c r="C27" s="15"/>
      <c r="D27" s="15"/>
      <c r="E27" s="15" t="s">
        <v>7</v>
      </c>
      <c r="F27" s="15">
        <v>24</v>
      </c>
      <c r="I27" s="22" t="s">
        <v>163</v>
      </c>
      <c r="J27" s="22" t="s">
        <v>132</v>
      </c>
    </row>
    <row r="28" spans="1:18" x14ac:dyDescent="0.25">
      <c r="A28" s="15" t="s">
        <v>10</v>
      </c>
      <c r="B28" s="15">
        <v>304</v>
      </c>
      <c r="C28" s="15"/>
      <c r="D28" s="15"/>
      <c r="E28" s="15" t="s">
        <v>7</v>
      </c>
      <c r="F28" s="15">
        <v>25</v>
      </c>
      <c r="I28" s="22" t="s">
        <v>125</v>
      </c>
      <c r="J28" s="22" t="s">
        <v>53</v>
      </c>
    </row>
    <row r="29" spans="1:18" x14ac:dyDescent="0.25">
      <c r="A29" s="15" t="s">
        <v>11</v>
      </c>
      <c r="B29" s="15">
        <v>304</v>
      </c>
      <c r="C29" s="15"/>
      <c r="D29" s="15"/>
      <c r="E29" s="15" t="s">
        <v>7</v>
      </c>
      <c r="F29" s="15">
        <v>26</v>
      </c>
      <c r="I29" s="22" t="s">
        <v>164</v>
      </c>
      <c r="J29" s="22" t="s">
        <v>53</v>
      </c>
    </row>
    <row r="30" spans="1:18" x14ac:dyDescent="0.25">
      <c r="A30" s="15" t="s">
        <v>12</v>
      </c>
      <c r="B30" s="15">
        <v>304</v>
      </c>
      <c r="C30" s="15"/>
      <c r="D30" s="15"/>
      <c r="E30" s="15" t="s">
        <v>7</v>
      </c>
      <c r="F30" s="15">
        <v>27</v>
      </c>
      <c r="I30" s="22"/>
      <c r="J30" s="22"/>
    </row>
    <row r="31" spans="1:18" x14ac:dyDescent="0.25">
      <c r="A31" s="15" t="s">
        <v>13</v>
      </c>
      <c r="B31" s="15">
        <v>304</v>
      </c>
      <c r="C31" s="15"/>
      <c r="D31" s="15"/>
      <c r="E31" s="15" t="s">
        <v>7</v>
      </c>
      <c r="F31" s="15">
        <v>28</v>
      </c>
    </row>
    <row r="32" spans="1:18" x14ac:dyDescent="0.25">
      <c r="A32" s="15" t="s">
        <v>14</v>
      </c>
      <c r="B32" s="15">
        <v>304</v>
      </c>
      <c r="C32" s="15"/>
      <c r="D32" s="15"/>
      <c r="E32" s="15" t="s">
        <v>7</v>
      </c>
      <c r="F32" s="15">
        <v>29</v>
      </c>
    </row>
    <row r="33" spans="1:6" x14ac:dyDescent="0.25">
      <c r="A33" s="15" t="s">
        <v>15</v>
      </c>
      <c r="B33" s="15">
        <v>304</v>
      </c>
      <c r="C33" s="15"/>
      <c r="D33" s="15"/>
      <c r="E33" s="15" t="s">
        <v>7</v>
      </c>
      <c r="F33" s="15">
        <v>30</v>
      </c>
    </row>
    <row r="34" spans="1:6" x14ac:dyDescent="0.25">
      <c r="A34" s="15" t="s">
        <v>16</v>
      </c>
      <c r="B34" s="15">
        <v>304</v>
      </c>
      <c r="C34" s="15"/>
      <c r="D34" s="15"/>
      <c r="E34" s="15" t="s">
        <v>7</v>
      </c>
      <c r="F34" s="15">
        <v>31</v>
      </c>
    </row>
    <row r="35" spans="1:6" x14ac:dyDescent="0.25">
      <c r="A35" s="15" t="s">
        <v>17</v>
      </c>
      <c r="B35" s="15">
        <v>304</v>
      </c>
      <c r="C35" s="15"/>
      <c r="D35" s="15"/>
      <c r="E35" s="15" t="s">
        <v>7</v>
      </c>
      <c r="F35" s="15">
        <v>32</v>
      </c>
    </row>
    <row r="36" spans="1:6" x14ac:dyDescent="0.25">
      <c r="A36" s="15" t="s">
        <v>155</v>
      </c>
      <c r="B36" s="15">
        <v>304</v>
      </c>
      <c r="C36" s="15"/>
      <c r="D36" s="15"/>
      <c r="E36" s="15" t="s">
        <v>6</v>
      </c>
      <c r="F36" s="15">
        <v>33</v>
      </c>
    </row>
    <row r="37" spans="1:6" x14ac:dyDescent="0.25">
      <c r="A37" s="15" t="s">
        <v>156</v>
      </c>
      <c r="B37" s="15">
        <v>304</v>
      </c>
      <c r="C37" s="15"/>
      <c r="D37" s="15"/>
      <c r="E37" s="15" t="s">
        <v>5</v>
      </c>
      <c r="F37" s="15">
        <v>34</v>
      </c>
    </row>
    <row r="38" spans="1:6" x14ac:dyDescent="0.25">
      <c r="A38" s="15" t="s">
        <v>90</v>
      </c>
      <c r="B38" s="15"/>
      <c r="C38" s="15"/>
      <c r="D38" s="15"/>
      <c r="E38" s="15" t="s">
        <v>159</v>
      </c>
      <c r="F38" s="15">
        <v>35</v>
      </c>
    </row>
    <row r="39" spans="1:6" x14ac:dyDescent="0.25">
      <c r="A39" s="15" t="s">
        <v>91</v>
      </c>
      <c r="B39" s="15"/>
      <c r="C39" s="15"/>
      <c r="D39" s="15"/>
      <c r="E39" s="15" t="s">
        <v>159</v>
      </c>
      <c r="F39" s="15">
        <v>36</v>
      </c>
    </row>
    <row r="40" spans="1:6" x14ac:dyDescent="0.25">
      <c r="A40" s="15" t="s">
        <v>119</v>
      </c>
      <c r="B40" s="15"/>
      <c r="C40" s="15"/>
      <c r="D40" s="15"/>
      <c r="E40" s="15" t="s">
        <v>160</v>
      </c>
      <c r="F40" s="15">
        <v>37</v>
      </c>
    </row>
    <row r="41" spans="1:6" x14ac:dyDescent="0.25">
      <c r="A41" s="15" t="s">
        <v>157</v>
      </c>
      <c r="B41" s="15"/>
      <c r="C41" s="15"/>
      <c r="D41" s="15"/>
      <c r="E41" s="15" t="s">
        <v>160</v>
      </c>
      <c r="F41" s="15">
        <v>38</v>
      </c>
    </row>
    <row r="42" spans="1:6" x14ac:dyDescent="0.25">
      <c r="A42" s="15" t="s">
        <v>158</v>
      </c>
      <c r="B42" s="15"/>
      <c r="C42" s="21"/>
      <c r="D42" s="15"/>
      <c r="E42" s="15" t="s">
        <v>160</v>
      </c>
      <c r="F42" s="15">
        <v>39</v>
      </c>
    </row>
    <row r="43" spans="1:6" x14ac:dyDescent="0.25">
      <c r="C43" s="14"/>
    </row>
    <row r="44" spans="1:6" x14ac:dyDescent="0.25">
      <c r="C44" s="14"/>
    </row>
    <row r="45" spans="1:6" x14ac:dyDescent="0.25">
      <c r="C45" s="14"/>
    </row>
  </sheetData>
  <mergeCells count="4">
    <mergeCell ref="A13:F13"/>
    <mergeCell ref="M1:P1"/>
    <mergeCell ref="M2:N2"/>
    <mergeCell ref="O2:P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2"/>
  <sheetViews>
    <sheetView topLeftCell="A22" workbookViewId="0">
      <selection activeCell="J35" sqref="J35"/>
    </sheetView>
  </sheetViews>
  <sheetFormatPr defaultRowHeight="15" x14ac:dyDescent="0.25"/>
  <cols>
    <col min="1" max="1" width="15" style="3" customWidth="1"/>
    <col min="2" max="2" width="11.42578125" style="3" customWidth="1"/>
    <col min="3" max="4" width="9.140625" style="3"/>
    <col min="5" max="5" width="11" style="3" bestFit="1" customWidth="1"/>
    <col min="6" max="6" width="9.140625" style="3"/>
    <col min="7" max="7" width="9.5703125" style="3" bestFit="1" customWidth="1"/>
    <col min="8" max="9" width="9.140625" style="3"/>
    <col min="10" max="10" width="16" style="3" bestFit="1" customWidth="1"/>
    <col min="11" max="11" width="12.42578125" style="3" bestFit="1" customWidth="1"/>
    <col min="12" max="12" width="9.140625" style="3"/>
    <col min="13" max="13" width="9" style="3" bestFit="1" customWidth="1"/>
    <col min="14" max="14" width="12.42578125" style="3" bestFit="1" customWidth="1"/>
    <col min="15" max="15" width="9" style="3" bestFit="1" customWidth="1"/>
    <col min="16" max="16" width="11.85546875" style="3" customWidth="1"/>
    <col min="17" max="17" width="12" style="3" bestFit="1" customWidth="1"/>
    <col min="18" max="18" width="12.7109375" style="3" bestFit="1" customWidth="1"/>
    <col min="19" max="16384" width="9.140625" style="3"/>
  </cols>
  <sheetData>
    <row r="1" spans="1:17" ht="15.75" x14ac:dyDescent="0.25">
      <c r="A1" s="16" t="s">
        <v>0</v>
      </c>
      <c r="B1" s="16" t="s">
        <v>143</v>
      </c>
      <c r="C1" s="16" t="s">
        <v>1</v>
      </c>
      <c r="D1" s="16" t="s">
        <v>2</v>
      </c>
      <c r="E1" s="16" t="s">
        <v>4</v>
      </c>
      <c r="F1" s="16" t="s">
        <v>34</v>
      </c>
      <c r="G1" s="18"/>
      <c r="H1" s="20" t="s">
        <v>94</v>
      </c>
      <c r="I1" s="20" t="s">
        <v>106</v>
      </c>
      <c r="J1" s="20" t="s">
        <v>148</v>
      </c>
      <c r="K1" s="20" t="s">
        <v>154</v>
      </c>
      <c r="M1" s="32" t="s">
        <v>127</v>
      </c>
      <c r="N1" s="32"/>
      <c r="O1" s="32"/>
      <c r="P1" s="32"/>
    </row>
    <row r="2" spans="1:17" x14ac:dyDescent="0.25">
      <c r="A2" s="15" t="s">
        <v>8</v>
      </c>
      <c r="B2" s="15">
        <v>304</v>
      </c>
      <c r="C2" s="28">
        <v>3.0000000000000001E-6</v>
      </c>
      <c r="D2" s="15">
        <v>1E-4</v>
      </c>
      <c r="E2" s="15"/>
      <c r="F2" s="15">
        <v>1</v>
      </c>
      <c r="G2" s="17"/>
      <c r="H2" s="15" t="s">
        <v>193</v>
      </c>
      <c r="I2" s="15"/>
      <c r="J2" s="15"/>
      <c r="K2" s="19"/>
      <c r="M2" s="33"/>
      <c r="N2" s="34"/>
      <c r="O2" s="33"/>
      <c r="P2" s="34"/>
    </row>
    <row r="3" spans="1:17" x14ac:dyDescent="0.25">
      <c r="A3" s="15" t="s">
        <v>9</v>
      </c>
      <c r="B3" s="15">
        <v>304</v>
      </c>
      <c r="C3" s="15">
        <v>2E-3</v>
      </c>
      <c r="D3" s="15">
        <v>6.4999999999999997E-3</v>
      </c>
      <c r="E3" s="15"/>
      <c r="F3" s="15">
        <v>2</v>
      </c>
      <c r="G3" s="17"/>
      <c r="H3" s="15"/>
      <c r="I3" s="15"/>
      <c r="J3" s="15"/>
      <c r="K3" s="19"/>
      <c r="M3" s="15"/>
      <c r="N3" s="15"/>
      <c r="O3" s="15"/>
      <c r="P3" s="15"/>
    </row>
    <row r="4" spans="1:17" x14ac:dyDescent="0.25">
      <c r="A4" s="15" t="s">
        <v>10</v>
      </c>
      <c r="B4" s="15">
        <v>304</v>
      </c>
      <c r="C4" s="15">
        <v>300</v>
      </c>
      <c r="D4" s="15">
        <v>418</v>
      </c>
      <c r="E4" s="15"/>
      <c r="F4" s="15">
        <v>3</v>
      </c>
      <c r="G4" s="17"/>
      <c r="H4" s="15"/>
      <c r="I4" s="15"/>
      <c r="J4" s="19"/>
      <c r="K4" s="19"/>
      <c r="M4" s="15"/>
      <c r="N4" s="15"/>
      <c r="O4" s="15"/>
      <c r="P4" s="15"/>
    </row>
    <row r="5" spans="1:17" x14ac:dyDescent="0.25">
      <c r="A5" s="15" t="s">
        <v>11</v>
      </c>
      <c r="B5" s="15">
        <v>304</v>
      </c>
      <c r="C5" s="15">
        <v>10</v>
      </c>
      <c r="D5" s="15">
        <v>280</v>
      </c>
      <c r="E5" s="15"/>
      <c r="F5" s="15">
        <v>4</v>
      </c>
      <c r="G5" s="17"/>
      <c r="K5" s="13"/>
      <c r="M5" s="15"/>
      <c r="N5" s="15"/>
      <c r="O5" s="15"/>
      <c r="P5" s="15"/>
    </row>
    <row r="6" spans="1:17" x14ac:dyDescent="0.25">
      <c r="A6" s="15" t="s">
        <v>12</v>
      </c>
      <c r="B6" s="15">
        <v>304</v>
      </c>
      <c r="C6" s="15">
        <v>290</v>
      </c>
      <c r="D6" s="15">
        <v>460</v>
      </c>
      <c r="E6" s="15"/>
      <c r="F6" s="15">
        <v>5</v>
      </c>
      <c r="G6" s="17"/>
      <c r="M6" s="15"/>
      <c r="N6" s="15"/>
      <c r="O6" s="15"/>
      <c r="P6" s="15"/>
    </row>
    <row r="7" spans="1:17" x14ac:dyDescent="0.25">
      <c r="A7" s="15" t="s">
        <v>13</v>
      </c>
      <c r="B7" s="15">
        <v>304</v>
      </c>
      <c r="C7" s="15">
        <v>0.3</v>
      </c>
      <c r="D7" s="15">
        <v>35</v>
      </c>
      <c r="E7" s="15"/>
      <c r="F7" s="15">
        <v>6</v>
      </c>
      <c r="G7" s="17"/>
      <c r="M7" s="15"/>
      <c r="N7" s="15"/>
      <c r="O7" s="15"/>
      <c r="P7" s="15"/>
    </row>
    <row r="8" spans="1:17" x14ac:dyDescent="0.25">
      <c r="A8" s="15" t="s">
        <v>14</v>
      </c>
      <c r="B8" s="15">
        <v>304</v>
      </c>
      <c r="C8" s="15">
        <v>1E-3</v>
      </c>
      <c r="D8" s="15">
        <v>5.7999999999999996E-3</v>
      </c>
      <c r="E8" s="15"/>
      <c r="F8" s="15">
        <v>7</v>
      </c>
      <c r="G8" s="17"/>
    </row>
    <row r="9" spans="1:17" x14ac:dyDescent="0.25">
      <c r="A9" s="15" t="s">
        <v>15</v>
      </c>
      <c r="B9" s="15">
        <v>304</v>
      </c>
      <c r="C9" s="15">
        <v>5.9999999999999995E-4</v>
      </c>
      <c r="D9" s="15">
        <v>2E-3</v>
      </c>
      <c r="E9" s="15"/>
      <c r="F9" s="15">
        <v>8</v>
      </c>
      <c r="G9" s="17"/>
      <c r="N9" s="3">
        <v>304</v>
      </c>
      <c r="O9" s="3">
        <v>407</v>
      </c>
      <c r="P9" s="3">
        <v>501</v>
      </c>
    </row>
    <row r="10" spans="1:17" x14ac:dyDescent="0.25">
      <c r="A10" s="15" t="s">
        <v>16</v>
      </c>
      <c r="B10" s="15">
        <v>304</v>
      </c>
      <c r="C10" s="15">
        <v>2.0000000000000001E-4</v>
      </c>
      <c r="D10" s="15">
        <v>5.0000000000000001E-4</v>
      </c>
      <c r="E10" s="15"/>
      <c r="F10" s="15">
        <v>9</v>
      </c>
      <c r="G10" s="17"/>
      <c r="M10" s="3" t="s">
        <v>8</v>
      </c>
      <c r="N10" s="3">
        <v>1.1318530000000001E-5</v>
      </c>
      <c r="O10" s="3">
        <v>1.0231180000000001E-6</v>
      </c>
      <c r="P10" s="3">
        <v>1.2341648E-5</v>
      </c>
      <c r="Q10" s="3">
        <f>SUM(N10:O10)</f>
        <v>1.2341648E-5</v>
      </c>
    </row>
    <row r="11" spans="1:17" x14ac:dyDescent="0.25">
      <c r="A11" s="15" t="s">
        <v>17</v>
      </c>
      <c r="B11" s="15">
        <v>304</v>
      </c>
      <c r="C11" s="15">
        <v>777</v>
      </c>
      <c r="D11" s="15">
        <v>781.7</v>
      </c>
      <c r="E11" s="15"/>
      <c r="F11" s="15">
        <v>10</v>
      </c>
      <c r="G11" s="17"/>
      <c r="M11" s="3" t="s">
        <v>9</v>
      </c>
      <c r="N11" s="3">
        <v>5.2357064599999996E-3</v>
      </c>
      <c r="O11" s="3">
        <v>1.7531334099999999E-3</v>
      </c>
      <c r="P11" s="3">
        <v>6.9888398700000002E-3</v>
      </c>
      <c r="Q11" s="3">
        <f t="shared" ref="Q11:Q19" si="0">SUM(N11:O11)</f>
        <v>6.9888398699999993E-3</v>
      </c>
    </row>
    <row r="12" spans="1:17" x14ac:dyDescent="0.25">
      <c r="A12" s="15" t="s">
        <v>22</v>
      </c>
      <c r="B12" s="15">
        <v>304</v>
      </c>
      <c r="C12" s="15">
        <v>30</v>
      </c>
      <c r="D12" s="15">
        <v>60</v>
      </c>
      <c r="E12" s="15"/>
      <c r="F12" s="15">
        <v>11</v>
      </c>
      <c r="M12" s="3" t="s">
        <v>10</v>
      </c>
      <c r="N12">
        <v>356.92306100000002</v>
      </c>
      <c r="O12" s="3">
        <v>8.5294271899999998</v>
      </c>
      <c r="P12" s="3">
        <v>365.45248800000002</v>
      </c>
      <c r="Q12" s="3">
        <f t="shared" si="0"/>
        <v>365.45248819</v>
      </c>
    </row>
    <row r="13" spans="1:17" x14ac:dyDescent="0.25">
      <c r="A13" s="15" t="s">
        <v>21</v>
      </c>
      <c r="B13" s="15">
        <v>304</v>
      </c>
      <c r="C13" s="15">
        <v>0.7</v>
      </c>
      <c r="D13" s="29">
        <v>15</v>
      </c>
      <c r="E13" s="15"/>
      <c r="F13" s="15">
        <v>12</v>
      </c>
      <c r="M13" s="3" t="s">
        <v>11</v>
      </c>
      <c r="N13" s="3">
        <v>161.19255899999999</v>
      </c>
      <c r="O13" s="3">
        <v>33.866956500000001</v>
      </c>
      <c r="P13" s="3">
        <v>195.059516</v>
      </c>
      <c r="Q13" s="3">
        <f t="shared" si="0"/>
        <v>195.05951549999997</v>
      </c>
    </row>
    <row r="14" spans="1:17" x14ac:dyDescent="0.25">
      <c r="A14" s="15" t="s">
        <v>8</v>
      </c>
      <c r="B14" s="15">
        <v>407</v>
      </c>
      <c r="C14" s="28">
        <v>9.9999999999999995E-7</v>
      </c>
      <c r="D14" s="28">
        <v>3.0000000000000001E-6</v>
      </c>
      <c r="E14" s="15"/>
      <c r="F14" s="15">
        <v>13</v>
      </c>
      <c r="M14" s="3" t="s">
        <v>12</v>
      </c>
      <c r="N14" s="3">
        <v>360.805609</v>
      </c>
      <c r="O14" s="3">
        <v>16.0437853</v>
      </c>
      <c r="P14" s="3">
        <v>376.84939400000002</v>
      </c>
      <c r="Q14" s="3">
        <f t="shared" si="0"/>
        <v>376.84939430000003</v>
      </c>
    </row>
    <row r="15" spans="1:17" x14ac:dyDescent="0.25">
      <c r="A15" s="15" t="s">
        <v>9</v>
      </c>
      <c r="B15" s="15">
        <v>407</v>
      </c>
      <c r="C15" s="15">
        <v>1E-3</v>
      </c>
      <c r="D15" s="15">
        <v>3.0000000000000001E-3</v>
      </c>
      <c r="E15" s="15"/>
      <c r="F15" s="15">
        <v>14</v>
      </c>
      <c r="M15" s="3" t="s">
        <v>13</v>
      </c>
      <c r="N15" s="3">
        <v>22.711556600000002</v>
      </c>
      <c r="O15" s="3">
        <v>10.5471948</v>
      </c>
      <c r="P15" s="3">
        <v>33.2587513</v>
      </c>
      <c r="Q15" s="3">
        <f t="shared" si="0"/>
        <v>33.258751400000001</v>
      </c>
    </row>
    <row r="16" spans="1:17" x14ac:dyDescent="0.25">
      <c r="A16" s="15" t="s">
        <v>10</v>
      </c>
      <c r="B16" s="15">
        <v>407</v>
      </c>
      <c r="C16" s="15">
        <v>8</v>
      </c>
      <c r="D16" s="15">
        <v>20</v>
      </c>
      <c r="E16" s="15"/>
      <c r="F16" s="15">
        <v>15</v>
      </c>
      <c r="M16" s="3" t="s">
        <v>14</v>
      </c>
      <c r="N16" s="3">
        <v>2.1437893699999999E-3</v>
      </c>
      <c r="O16" s="3">
        <v>2.2201155799999998E-3</v>
      </c>
      <c r="P16" s="3">
        <v>4.3639049499999997E-3</v>
      </c>
      <c r="Q16" s="3">
        <f t="shared" si="0"/>
        <v>4.3639049499999997E-3</v>
      </c>
    </row>
    <row r="17" spans="1:17" x14ac:dyDescent="0.25">
      <c r="A17" s="15" t="s">
        <v>11</v>
      </c>
      <c r="B17" s="15">
        <v>407</v>
      </c>
      <c r="C17" s="15">
        <v>20</v>
      </c>
      <c r="D17" s="15">
        <v>40</v>
      </c>
      <c r="E17" s="15"/>
      <c r="F17" s="15">
        <v>16</v>
      </c>
      <c r="M17" s="3" t="s">
        <v>15</v>
      </c>
      <c r="N17" s="3">
        <v>6.9911473000000004E-4</v>
      </c>
      <c r="O17" s="3">
        <v>1.00790422E-3</v>
      </c>
      <c r="P17" s="3">
        <v>1.7070189499999999E-3</v>
      </c>
      <c r="Q17" s="3">
        <f t="shared" si="0"/>
        <v>1.7070189499999999E-3</v>
      </c>
    </row>
    <row r="18" spans="1:17" x14ac:dyDescent="0.25">
      <c r="A18" s="15" t="s">
        <v>12</v>
      </c>
      <c r="B18" s="15">
        <v>407</v>
      </c>
      <c r="C18" s="15">
        <v>10</v>
      </c>
      <c r="D18" s="15">
        <v>25</v>
      </c>
      <c r="E18" s="15"/>
      <c r="F18" s="15">
        <v>17</v>
      </c>
      <c r="M18" s="3" t="s">
        <v>16</v>
      </c>
      <c r="N18" s="3">
        <v>4.3129017E-4</v>
      </c>
      <c r="O18" s="3">
        <v>3.760406E-4</v>
      </c>
      <c r="P18" s="3">
        <v>8.0733077000000005E-4</v>
      </c>
      <c r="Q18" s="3">
        <f t="shared" si="0"/>
        <v>8.0733076999999994E-4</v>
      </c>
    </row>
    <row r="19" spans="1:17" x14ac:dyDescent="0.25">
      <c r="A19" s="15" t="s">
        <v>13</v>
      </c>
      <c r="B19" s="15">
        <v>407</v>
      </c>
      <c r="C19" s="15">
        <v>2</v>
      </c>
      <c r="D19" s="15">
        <v>15</v>
      </c>
      <c r="E19" s="15"/>
      <c r="F19" s="15">
        <v>18</v>
      </c>
      <c r="M19" s="3" t="s">
        <v>17</v>
      </c>
      <c r="N19" s="3">
        <v>779.94777499999998</v>
      </c>
      <c r="O19" s="3">
        <v>0.32852277699999999</v>
      </c>
      <c r="P19" s="3">
        <v>780.276298</v>
      </c>
      <c r="Q19" s="3">
        <f t="shared" si="0"/>
        <v>780.27629777699997</v>
      </c>
    </row>
    <row r="20" spans="1:17" x14ac:dyDescent="0.25">
      <c r="A20" s="15" t="s">
        <v>14</v>
      </c>
      <c r="B20" s="15">
        <v>407</v>
      </c>
      <c r="C20" s="15">
        <v>1E-3</v>
      </c>
      <c r="D20" s="15">
        <v>5.7999999999999996E-3</v>
      </c>
      <c r="E20" s="15"/>
      <c r="F20" s="15">
        <v>19</v>
      </c>
      <c r="I20" s="23" t="s">
        <v>161</v>
      </c>
      <c r="J20" s="23" t="s">
        <v>42</v>
      </c>
    </row>
    <row r="21" spans="1:17" x14ac:dyDescent="0.25">
      <c r="A21" s="15" t="s">
        <v>15</v>
      </c>
      <c r="B21" s="15">
        <v>407</v>
      </c>
      <c r="C21" s="15">
        <v>5.9999999999999995E-4</v>
      </c>
      <c r="D21" s="15">
        <v>2E-3</v>
      </c>
      <c r="E21" s="15"/>
      <c r="F21" s="15">
        <v>20</v>
      </c>
      <c r="I21" s="22" t="s">
        <v>0</v>
      </c>
      <c r="J21" s="22" t="s">
        <v>43</v>
      </c>
    </row>
    <row r="22" spans="1:17" x14ac:dyDescent="0.25">
      <c r="A22" s="15" t="s">
        <v>16</v>
      </c>
      <c r="B22" s="15">
        <v>407</v>
      </c>
      <c r="C22" s="15">
        <v>1E-4</v>
      </c>
      <c r="D22" s="15">
        <v>4.0000000000000002E-4</v>
      </c>
      <c r="E22" s="15"/>
      <c r="F22" s="15">
        <v>21</v>
      </c>
      <c r="I22" s="22" t="s">
        <v>44</v>
      </c>
      <c r="J22" s="22" t="s">
        <v>45</v>
      </c>
    </row>
    <row r="23" spans="1:17" x14ac:dyDescent="0.25">
      <c r="A23" s="15" t="s">
        <v>17</v>
      </c>
      <c r="B23" s="15">
        <v>407</v>
      </c>
      <c r="C23" s="15">
        <v>0.1</v>
      </c>
      <c r="D23" s="15">
        <v>0.5</v>
      </c>
      <c r="E23" s="15"/>
      <c r="F23" s="15">
        <v>22</v>
      </c>
      <c r="I23" s="22" t="s">
        <v>46</v>
      </c>
      <c r="J23" s="22" t="s">
        <v>5</v>
      </c>
    </row>
    <row r="24" spans="1:17" x14ac:dyDescent="0.25">
      <c r="A24" s="15" t="s">
        <v>22</v>
      </c>
      <c r="B24" s="15">
        <v>407</v>
      </c>
      <c r="C24" s="15">
        <v>15</v>
      </c>
      <c r="D24" s="15">
        <v>30</v>
      </c>
      <c r="E24" s="15"/>
      <c r="F24" s="15">
        <v>23</v>
      </c>
      <c r="I24" s="22" t="s">
        <v>47</v>
      </c>
      <c r="J24" s="22" t="s">
        <v>48</v>
      </c>
    </row>
    <row r="25" spans="1:17" x14ac:dyDescent="0.25">
      <c r="A25" s="15" t="s">
        <v>21</v>
      </c>
      <c r="B25" s="15">
        <v>407</v>
      </c>
      <c r="C25" s="15">
        <v>5</v>
      </c>
      <c r="D25" s="15">
        <v>30</v>
      </c>
      <c r="E25" s="15"/>
      <c r="F25" s="15">
        <v>24</v>
      </c>
      <c r="I25" s="22" t="s">
        <v>51</v>
      </c>
      <c r="J25" s="22" t="s">
        <v>52</v>
      </c>
    </row>
    <row r="26" spans="1:17" x14ac:dyDescent="0.25">
      <c r="I26" s="22" t="s">
        <v>122</v>
      </c>
      <c r="J26" s="22" t="s">
        <v>50</v>
      </c>
    </row>
    <row r="27" spans="1:17" x14ac:dyDescent="0.25">
      <c r="I27" s="22" t="s">
        <v>163</v>
      </c>
      <c r="J27" s="22" t="s">
        <v>132</v>
      </c>
    </row>
    <row r="28" spans="1:17" x14ac:dyDescent="0.25">
      <c r="I28" s="22" t="s">
        <v>125</v>
      </c>
      <c r="J28" s="22" t="s">
        <v>53</v>
      </c>
    </row>
    <row r="29" spans="1:17" x14ac:dyDescent="0.25">
      <c r="I29" s="22" t="s">
        <v>164</v>
      </c>
      <c r="J29" s="22" t="s">
        <v>53</v>
      </c>
    </row>
    <row r="30" spans="1:17" ht="15.75" x14ac:dyDescent="0.25">
      <c r="A30" s="31" t="s">
        <v>74</v>
      </c>
      <c r="B30" s="31"/>
      <c r="C30" s="31"/>
      <c r="D30" s="31"/>
      <c r="E30" s="31"/>
      <c r="F30" s="31"/>
      <c r="I30" s="22"/>
      <c r="J30" s="22"/>
    </row>
    <row r="31" spans="1:17" x14ac:dyDescent="0.25">
      <c r="A31" s="15" t="s">
        <v>8</v>
      </c>
      <c r="B31" s="15">
        <v>501</v>
      </c>
      <c r="C31" s="28">
        <v>5.0444140000000003E-6</v>
      </c>
      <c r="D31" s="15">
        <v>1.0218192200000001E-4</v>
      </c>
      <c r="E31" s="15" t="s">
        <v>7</v>
      </c>
      <c r="F31" s="15">
        <v>25</v>
      </c>
      <c r="G31" s="30"/>
    </row>
    <row r="32" spans="1:17" x14ac:dyDescent="0.25">
      <c r="A32" s="15" t="s">
        <v>9</v>
      </c>
      <c r="B32" s="15">
        <v>501</v>
      </c>
      <c r="C32" s="15">
        <v>3.2399954800000001E-3</v>
      </c>
      <c r="D32" s="15">
        <v>9.3726065900000006E-3</v>
      </c>
      <c r="E32" s="15" t="s">
        <v>7</v>
      </c>
      <c r="F32" s="15">
        <v>26</v>
      </c>
      <c r="G32" s="30"/>
    </row>
    <row r="33" spans="1:7" x14ac:dyDescent="0.25">
      <c r="A33" s="15" t="s">
        <v>10</v>
      </c>
      <c r="B33" s="15">
        <v>501</v>
      </c>
      <c r="C33" s="15">
        <v>309.73682500000001</v>
      </c>
      <c r="D33" s="15">
        <v>435.820382</v>
      </c>
      <c r="E33" s="15" t="s">
        <v>7</v>
      </c>
      <c r="F33" s="15">
        <v>27</v>
      </c>
      <c r="G33" s="30"/>
    </row>
    <row r="34" spans="1:7" x14ac:dyDescent="0.25">
      <c r="A34" s="15" t="s">
        <v>11</v>
      </c>
      <c r="B34" s="15">
        <v>501</v>
      </c>
      <c r="C34" s="15">
        <v>34.587047099999999</v>
      </c>
      <c r="D34" s="15">
        <v>314.43377299999997</v>
      </c>
      <c r="E34" s="15" t="s">
        <v>7</v>
      </c>
      <c r="F34" s="15">
        <v>28</v>
      </c>
      <c r="G34" s="30"/>
    </row>
    <row r="35" spans="1:7" x14ac:dyDescent="0.25">
      <c r="A35" s="15" t="s">
        <v>12</v>
      </c>
      <c r="B35" s="15">
        <v>501</v>
      </c>
      <c r="C35" s="15">
        <v>301.80199399999998</v>
      </c>
      <c r="D35" s="15">
        <v>481.03544199999999</v>
      </c>
      <c r="E35" s="15" t="s">
        <v>7</v>
      </c>
      <c r="F35" s="15">
        <v>29</v>
      </c>
      <c r="G35" s="30"/>
    </row>
    <row r="36" spans="1:7" x14ac:dyDescent="0.25">
      <c r="A36" s="15" t="s">
        <v>13</v>
      </c>
      <c r="B36" s="15">
        <v>501</v>
      </c>
      <c r="C36" s="15">
        <v>4.4156912500000001</v>
      </c>
      <c r="D36" s="15">
        <v>48.3989993</v>
      </c>
      <c r="E36" s="15" t="s">
        <v>7</v>
      </c>
      <c r="F36" s="15">
        <v>30</v>
      </c>
      <c r="G36" s="30"/>
    </row>
    <row r="37" spans="1:7" x14ac:dyDescent="0.25">
      <c r="A37" s="15" t="s">
        <v>14</v>
      </c>
      <c r="B37" s="15">
        <v>501</v>
      </c>
      <c r="C37" s="15">
        <v>2.2500267400000001E-3</v>
      </c>
      <c r="D37" s="15">
        <v>1.1134245100000001E-2</v>
      </c>
      <c r="E37" s="15" t="s">
        <v>7</v>
      </c>
      <c r="F37" s="15">
        <v>31</v>
      </c>
      <c r="G37" s="30"/>
    </row>
    <row r="38" spans="1:7" x14ac:dyDescent="0.25">
      <c r="A38" s="15" t="s">
        <v>15</v>
      </c>
      <c r="B38" s="15">
        <v>501</v>
      </c>
      <c r="C38" s="15">
        <v>1.2561009000000001E-3</v>
      </c>
      <c r="D38" s="15">
        <v>3.9110868099999996E-3</v>
      </c>
      <c r="E38" s="15" t="s">
        <v>7</v>
      </c>
      <c r="F38" s="15">
        <v>32</v>
      </c>
      <c r="G38" s="30"/>
    </row>
    <row r="39" spans="1:7" x14ac:dyDescent="0.25">
      <c r="A39" s="15" t="s">
        <v>16</v>
      </c>
      <c r="B39" s="15">
        <v>501</v>
      </c>
      <c r="C39" s="15">
        <v>3.2235093999999999E-4</v>
      </c>
      <c r="D39" s="15">
        <v>8.8001897999999998E-4</v>
      </c>
      <c r="E39" s="15" t="s">
        <v>7</v>
      </c>
      <c r="F39" s="15">
        <v>33</v>
      </c>
      <c r="G39" s="30"/>
    </row>
    <row r="40" spans="1:7" x14ac:dyDescent="0.25">
      <c r="A40" s="15" t="s">
        <v>17</v>
      </c>
      <c r="B40" s="15">
        <v>501</v>
      </c>
      <c r="C40" s="15">
        <v>777.255447</v>
      </c>
      <c r="D40" s="15">
        <v>782.18148399999995</v>
      </c>
      <c r="E40" s="15" t="s">
        <v>7</v>
      </c>
      <c r="F40" s="15">
        <v>34</v>
      </c>
      <c r="G40" s="30"/>
    </row>
    <row r="41" spans="1:7" x14ac:dyDescent="0.25">
      <c r="A41" s="15" t="s">
        <v>169</v>
      </c>
      <c r="B41" s="15">
        <v>501</v>
      </c>
      <c r="C41" s="15">
        <v>28.529965900000001</v>
      </c>
      <c r="D41" s="15">
        <v>59.619051200000001</v>
      </c>
      <c r="E41" s="15" t="s">
        <v>6</v>
      </c>
      <c r="F41" s="15">
        <v>35</v>
      </c>
      <c r="G41" s="30"/>
    </row>
    <row r="42" spans="1:7" x14ac:dyDescent="0.25">
      <c r="A42" s="15" t="s">
        <v>168</v>
      </c>
      <c r="B42" s="15">
        <v>501</v>
      </c>
      <c r="C42" s="15">
        <v>0.71125414799999997</v>
      </c>
      <c r="D42" s="15">
        <v>14.9853232</v>
      </c>
      <c r="E42" s="15" t="s">
        <v>5</v>
      </c>
      <c r="F42" s="15">
        <v>36</v>
      </c>
      <c r="G42" s="30"/>
    </row>
  </sheetData>
  <mergeCells count="4">
    <mergeCell ref="M1:P1"/>
    <mergeCell ref="M2:N2"/>
    <mergeCell ref="O2:P2"/>
    <mergeCell ref="A30:F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1"/>
  <sheetViews>
    <sheetView tabSelected="1" topLeftCell="I1" zoomScale="115" zoomScaleNormal="115" workbookViewId="0">
      <selection activeCell="N10" sqref="N10:Q19"/>
    </sheetView>
  </sheetViews>
  <sheetFormatPr defaultRowHeight="15" x14ac:dyDescent="0.25"/>
  <cols>
    <col min="1" max="1" width="23.140625" style="3" bestFit="1" customWidth="1"/>
    <col min="2" max="2" width="11.42578125" style="3" customWidth="1"/>
    <col min="3" max="4" width="9.140625" style="3"/>
    <col min="5" max="5" width="11" style="3" bestFit="1" customWidth="1"/>
    <col min="6" max="9" width="9.140625" style="3"/>
    <col min="10" max="10" width="16" style="3" bestFit="1" customWidth="1"/>
    <col min="11" max="11" width="12.42578125" style="3" bestFit="1" customWidth="1"/>
    <col min="12" max="12" width="9.140625" style="3"/>
    <col min="13" max="13" width="9" style="3" bestFit="1" customWidth="1"/>
    <col min="14" max="14" width="12.42578125" style="3" bestFit="1" customWidth="1"/>
    <col min="15" max="15" width="9" style="3" bestFit="1" customWidth="1"/>
    <col min="16" max="16" width="11.85546875" style="3" customWidth="1"/>
    <col min="17" max="17" width="9.140625" style="3"/>
    <col min="18" max="18" width="12.7109375" style="3" bestFit="1" customWidth="1"/>
    <col min="19" max="16384" width="9.140625" style="3"/>
  </cols>
  <sheetData>
    <row r="1" spans="1:25" ht="15.75" x14ac:dyDescent="0.25">
      <c r="A1" s="16" t="s">
        <v>0</v>
      </c>
      <c r="B1" s="16" t="s">
        <v>143</v>
      </c>
      <c r="C1" s="16" t="s">
        <v>1</v>
      </c>
      <c r="D1" s="16" t="s">
        <v>2</v>
      </c>
      <c r="E1" s="16" t="s">
        <v>4</v>
      </c>
      <c r="F1" s="16" t="s">
        <v>34</v>
      </c>
      <c r="G1" s="18"/>
      <c r="H1" s="20" t="s">
        <v>94</v>
      </c>
      <c r="I1" s="20" t="s">
        <v>106</v>
      </c>
      <c r="J1" s="20" t="s">
        <v>148</v>
      </c>
      <c r="K1" s="20" t="s">
        <v>154</v>
      </c>
      <c r="M1" s="37"/>
      <c r="N1" s="37"/>
      <c r="O1" s="37"/>
      <c r="P1" s="37"/>
      <c r="Q1" s="17"/>
    </row>
    <row r="2" spans="1:25" x14ac:dyDescent="0.25">
      <c r="A2" s="15" t="s">
        <v>8</v>
      </c>
      <c r="B2" s="15">
        <v>501</v>
      </c>
      <c r="C2" s="28">
        <v>5.0000000000000004E-6</v>
      </c>
      <c r="D2" s="15">
        <v>1E-4</v>
      </c>
      <c r="E2" s="15" t="s">
        <v>7</v>
      </c>
      <c r="F2" s="15">
        <v>1</v>
      </c>
      <c r="G2" s="17"/>
      <c r="H2" s="15" t="s">
        <v>171</v>
      </c>
      <c r="I2" s="15" t="s">
        <v>12</v>
      </c>
      <c r="J2" s="15" t="s">
        <v>150</v>
      </c>
      <c r="K2" s="19" t="s">
        <v>194</v>
      </c>
      <c r="M2" s="38"/>
      <c r="N2" s="38"/>
      <c r="O2" s="38"/>
      <c r="P2" s="38"/>
      <c r="Q2" s="17"/>
    </row>
    <row r="3" spans="1:25" x14ac:dyDescent="0.25">
      <c r="A3" s="15" t="s">
        <v>9</v>
      </c>
      <c r="B3" s="15">
        <v>501</v>
      </c>
      <c r="C3" s="15">
        <v>3.0000000000000001E-3</v>
      </c>
      <c r="D3" s="15">
        <v>0.01</v>
      </c>
      <c r="E3" s="15" t="s">
        <v>7</v>
      </c>
      <c r="F3" s="15">
        <v>2</v>
      </c>
      <c r="G3" s="17"/>
      <c r="H3" s="15" t="s">
        <v>174</v>
      </c>
      <c r="I3" s="15" t="s">
        <v>12</v>
      </c>
      <c r="J3" s="15" t="s">
        <v>150</v>
      </c>
      <c r="K3" s="19" t="s">
        <v>195</v>
      </c>
      <c r="M3" s="17"/>
      <c r="N3" s="17"/>
      <c r="O3" s="17"/>
      <c r="P3" s="17"/>
      <c r="Q3" s="17"/>
      <c r="W3" s="39" t="s">
        <v>171</v>
      </c>
      <c r="X3" s="39"/>
      <c r="Y3" s="39"/>
    </row>
    <row r="4" spans="1:25" x14ac:dyDescent="0.25">
      <c r="A4" s="15" t="s">
        <v>10</v>
      </c>
      <c r="B4" s="15">
        <v>501</v>
      </c>
      <c r="C4" s="15">
        <v>315</v>
      </c>
      <c r="D4" s="15">
        <v>425</v>
      </c>
      <c r="E4" s="15" t="s">
        <v>7</v>
      </c>
      <c r="F4" s="15">
        <v>3</v>
      </c>
      <c r="G4" s="17"/>
      <c r="H4" s="15" t="s">
        <v>172</v>
      </c>
      <c r="I4" s="15"/>
      <c r="J4" s="19" t="s">
        <v>151</v>
      </c>
      <c r="K4" s="19"/>
      <c r="M4" s="17"/>
      <c r="N4" s="17"/>
      <c r="O4" s="17"/>
      <c r="P4" s="17"/>
      <c r="Q4" s="17"/>
      <c r="W4" s="15" t="s">
        <v>169</v>
      </c>
      <c r="X4" s="15">
        <v>57.779208599999997</v>
      </c>
      <c r="Y4" s="15" t="s">
        <v>6</v>
      </c>
    </row>
    <row r="5" spans="1:25" x14ac:dyDescent="0.25">
      <c r="A5" s="15" t="s">
        <v>11</v>
      </c>
      <c r="B5" s="15">
        <v>501</v>
      </c>
      <c r="C5" s="15">
        <v>45</v>
      </c>
      <c r="D5" s="15">
        <v>310</v>
      </c>
      <c r="E5" s="15" t="s">
        <v>7</v>
      </c>
      <c r="F5" s="15">
        <v>4</v>
      </c>
      <c r="G5" s="17"/>
      <c r="H5" s="15" t="s">
        <v>175</v>
      </c>
      <c r="I5" s="15"/>
      <c r="J5" s="15" t="s">
        <v>151</v>
      </c>
      <c r="K5" s="19"/>
      <c r="M5" s="17"/>
      <c r="N5" s="17"/>
      <c r="O5" s="17"/>
      <c r="P5" s="17"/>
      <c r="Q5" s="17"/>
      <c r="W5" s="15" t="s">
        <v>106</v>
      </c>
      <c r="X5" s="15" t="s">
        <v>279</v>
      </c>
      <c r="Y5" s="19" t="s">
        <v>162</v>
      </c>
    </row>
    <row r="6" spans="1:25" x14ac:dyDescent="0.25">
      <c r="A6" s="15" t="s">
        <v>12</v>
      </c>
      <c r="B6" s="15">
        <v>501</v>
      </c>
      <c r="C6" s="15">
        <v>300</v>
      </c>
      <c r="D6" s="15">
        <v>480</v>
      </c>
      <c r="E6" s="15" t="s">
        <v>7</v>
      </c>
      <c r="F6" s="15">
        <v>5</v>
      </c>
      <c r="G6" s="17"/>
      <c r="H6" s="15" t="s">
        <v>176</v>
      </c>
      <c r="I6" s="15"/>
      <c r="J6" s="15" t="s">
        <v>151</v>
      </c>
      <c r="K6" s="15"/>
      <c r="M6" s="17"/>
      <c r="N6" s="17"/>
      <c r="O6" s="17"/>
      <c r="P6" s="17"/>
      <c r="Q6" s="17"/>
      <c r="W6" s="15" t="s">
        <v>196</v>
      </c>
      <c r="X6" s="15">
        <v>37.501221094000002</v>
      </c>
      <c r="Y6" s="15" t="s">
        <v>6</v>
      </c>
    </row>
    <row r="7" spans="1:25" x14ac:dyDescent="0.25">
      <c r="A7" s="15" t="s">
        <v>13</v>
      </c>
      <c r="B7" s="15">
        <v>501</v>
      </c>
      <c r="C7" s="15">
        <v>3</v>
      </c>
      <c r="D7" s="15">
        <v>50</v>
      </c>
      <c r="E7" s="15" t="s">
        <v>7</v>
      </c>
      <c r="F7" s="15">
        <v>6</v>
      </c>
      <c r="G7" s="17"/>
      <c r="M7" s="17"/>
      <c r="N7" s="17"/>
      <c r="O7" s="17"/>
      <c r="P7" s="17"/>
      <c r="Q7" s="17"/>
      <c r="W7" s="15" t="s">
        <v>129</v>
      </c>
      <c r="X7" s="15">
        <v>23.887397348713698</v>
      </c>
      <c r="Y7" s="15" t="s">
        <v>197</v>
      </c>
    </row>
    <row r="8" spans="1:25" x14ac:dyDescent="0.25">
      <c r="A8" s="15" t="s">
        <v>14</v>
      </c>
      <c r="B8" s="15">
        <v>501</v>
      </c>
      <c r="C8" s="15">
        <v>2E-3</v>
      </c>
      <c r="D8" s="15">
        <v>0.01</v>
      </c>
      <c r="E8" s="15" t="s">
        <v>7</v>
      </c>
      <c r="F8" s="15">
        <v>7</v>
      </c>
      <c r="G8" s="17"/>
      <c r="W8" s="15" t="s">
        <v>128</v>
      </c>
      <c r="X8" s="15">
        <v>23.887397348713698</v>
      </c>
      <c r="Y8" s="15" t="s">
        <v>197</v>
      </c>
    </row>
    <row r="9" spans="1:25" x14ac:dyDescent="0.25">
      <c r="A9" s="15" t="s">
        <v>15</v>
      </c>
      <c r="B9" s="15">
        <v>501</v>
      </c>
      <c r="C9" s="15">
        <v>1E-3</v>
      </c>
      <c r="D9" s="15">
        <v>4.0000000000000001E-3</v>
      </c>
      <c r="E9" s="15" t="s">
        <v>7</v>
      </c>
      <c r="F9" s="15">
        <v>8</v>
      </c>
      <c r="G9" s="17"/>
      <c r="N9" s="3" t="s">
        <v>177</v>
      </c>
      <c r="O9" s="3" t="s">
        <v>180</v>
      </c>
      <c r="P9" s="3">
        <v>508</v>
      </c>
      <c r="Q9" s="3">
        <v>509</v>
      </c>
      <c r="W9" s="15" t="s">
        <v>21</v>
      </c>
      <c r="X9" s="15">
        <v>7.8905116399999997</v>
      </c>
      <c r="Y9" s="15" t="s">
        <v>5</v>
      </c>
    </row>
    <row r="10" spans="1:25" x14ac:dyDescent="0.25">
      <c r="A10" s="15" t="s">
        <v>16</v>
      </c>
      <c r="B10" s="15">
        <v>501</v>
      </c>
      <c r="C10" s="15">
        <v>2.9999999999999997E-4</v>
      </c>
      <c r="D10" s="15">
        <v>8.9999999999999998E-4</v>
      </c>
      <c r="E10" s="15" t="s">
        <v>7</v>
      </c>
      <c r="F10" s="15">
        <v>9</v>
      </c>
      <c r="G10" s="17"/>
      <c r="M10" s="3" t="s">
        <v>8</v>
      </c>
      <c r="N10" s="3">
        <v>1.2105196200000001E-38</v>
      </c>
      <c r="O10" s="3">
        <v>7.0078919999999999E-5</v>
      </c>
      <c r="P10" s="3">
        <v>0</v>
      </c>
      <c r="Q10" s="3">
        <v>0</v>
      </c>
      <c r="W10" s="15" t="s">
        <v>90</v>
      </c>
      <c r="X10" s="15">
        <v>83408.906301421041</v>
      </c>
      <c r="Y10" s="15" t="s">
        <v>159</v>
      </c>
    </row>
    <row r="11" spans="1:25" x14ac:dyDescent="0.25">
      <c r="A11" s="15" t="s">
        <v>17</v>
      </c>
      <c r="B11" s="15">
        <v>501</v>
      </c>
      <c r="C11" s="15">
        <v>775</v>
      </c>
      <c r="D11" s="15">
        <v>782.18</v>
      </c>
      <c r="E11" s="15" t="s">
        <v>7</v>
      </c>
      <c r="F11" s="15">
        <v>10</v>
      </c>
      <c r="G11" s="17"/>
      <c r="M11" s="3" t="s">
        <v>9</v>
      </c>
      <c r="N11" s="3">
        <v>5.6008287199999996E-7</v>
      </c>
      <c r="O11" s="3">
        <v>5.7386536899999997E-3</v>
      </c>
      <c r="P11" s="3">
        <v>1.44687648E-8</v>
      </c>
      <c r="Q11" s="3">
        <v>2.8183834799999998E-24</v>
      </c>
      <c r="W11" s="15" t="s">
        <v>91</v>
      </c>
      <c r="X11" s="15">
        <v>83065.407136750582</v>
      </c>
      <c r="Y11" s="15" t="s">
        <v>159</v>
      </c>
    </row>
    <row r="12" spans="1:25" x14ac:dyDescent="0.25">
      <c r="A12" s="15" t="s">
        <v>169</v>
      </c>
      <c r="B12" s="15">
        <v>501</v>
      </c>
      <c r="C12" s="15">
        <v>28</v>
      </c>
      <c r="D12" s="15">
        <v>58</v>
      </c>
      <c r="E12" s="15" t="s">
        <v>6</v>
      </c>
      <c r="F12" s="15">
        <v>11</v>
      </c>
      <c r="M12" s="3" t="s">
        <v>10</v>
      </c>
      <c r="N12">
        <v>414.47494499999999</v>
      </c>
      <c r="O12" s="3">
        <v>0.54312333599999996</v>
      </c>
      <c r="P12" s="3">
        <v>1.9541156500000001E-4</v>
      </c>
      <c r="Q12" s="3">
        <v>7.7424322600000002</v>
      </c>
    </row>
    <row r="13" spans="1:25" x14ac:dyDescent="0.25">
      <c r="A13" s="15" t="s">
        <v>168</v>
      </c>
      <c r="B13" s="15">
        <v>501</v>
      </c>
      <c r="C13" s="15">
        <v>1.2</v>
      </c>
      <c r="D13" s="15">
        <v>10</v>
      </c>
      <c r="E13" s="15" t="s">
        <v>5</v>
      </c>
      <c r="F13" s="15">
        <v>12</v>
      </c>
      <c r="M13" s="3" t="s">
        <v>11</v>
      </c>
      <c r="N13" s="3">
        <v>5.5854669499999998E-18</v>
      </c>
      <c r="O13" s="3">
        <v>134.93255099999999</v>
      </c>
      <c r="P13" s="3">
        <v>0</v>
      </c>
      <c r="Q13" s="3">
        <v>0</v>
      </c>
    </row>
    <row r="14" spans="1:25" x14ac:dyDescent="0.25">
      <c r="A14" s="15" t="s">
        <v>170</v>
      </c>
      <c r="B14" s="15" t="s">
        <v>171</v>
      </c>
      <c r="C14" s="15">
        <v>35</v>
      </c>
      <c r="D14" s="15">
        <v>50</v>
      </c>
      <c r="E14" s="15" t="s">
        <v>6</v>
      </c>
      <c r="F14" s="15">
        <v>13</v>
      </c>
      <c r="M14" s="3" t="s">
        <v>12</v>
      </c>
      <c r="N14" s="3">
        <v>129.64846399999999</v>
      </c>
      <c r="O14" s="3">
        <v>180.73755</v>
      </c>
      <c r="P14" s="3">
        <v>75.315471299999999</v>
      </c>
      <c r="Q14" s="3">
        <v>71.575020199999997</v>
      </c>
      <c r="W14" s="39" t="s">
        <v>174</v>
      </c>
      <c r="X14" s="39"/>
      <c r="Y14" s="39"/>
    </row>
    <row r="15" spans="1:25" x14ac:dyDescent="0.25">
      <c r="A15" s="15" t="s">
        <v>173</v>
      </c>
      <c r="B15" s="15" t="s">
        <v>174</v>
      </c>
      <c r="C15" s="15">
        <v>35</v>
      </c>
      <c r="D15" s="15">
        <v>50</v>
      </c>
      <c r="E15" s="15"/>
      <c r="F15" s="15">
        <v>14</v>
      </c>
      <c r="M15" s="3" t="s">
        <v>13</v>
      </c>
      <c r="N15" s="3">
        <v>7.3072742499999996E-17</v>
      </c>
      <c r="O15" s="3">
        <v>40.272044700000002</v>
      </c>
      <c r="P15" s="3">
        <v>0</v>
      </c>
      <c r="Q15" s="3">
        <v>0</v>
      </c>
      <c r="W15" s="15" t="s">
        <v>198</v>
      </c>
      <c r="X15" s="15">
        <v>-88.032265300000006</v>
      </c>
      <c r="Y15" s="15" t="s">
        <v>6</v>
      </c>
    </row>
    <row r="16" spans="1:25" x14ac:dyDescent="0.25">
      <c r="A16" s="27" t="s">
        <v>19</v>
      </c>
      <c r="B16" s="27" t="s">
        <v>172</v>
      </c>
      <c r="C16" s="27">
        <v>0.01</v>
      </c>
      <c r="D16" s="27">
        <v>3</v>
      </c>
      <c r="E16" s="27"/>
      <c r="F16" s="27">
        <v>15</v>
      </c>
      <c r="M16" s="3" t="s">
        <v>14</v>
      </c>
      <c r="N16" s="3">
        <v>1.0817266400000001E-9</v>
      </c>
      <c r="O16" s="3">
        <v>6.3513851700000004E-3</v>
      </c>
      <c r="P16" s="3">
        <v>0</v>
      </c>
      <c r="Q16" s="3">
        <v>0</v>
      </c>
      <c r="W16" s="15" t="s">
        <v>106</v>
      </c>
      <c r="X16" s="15" t="s">
        <v>149</v>
      </c>
      <c r="Y16" s="19" t="s">
        <v>162</v>
      </c>
    </row>
    <row r="17" spans="1:25" x14ac:dyDescent="0.25">
      <c r="A17" s="27" t="s">
        <v>20</v>
      </c>
      <c r="B17" s="27" t="s">
        <v>172</v>
      </c>
      <c r="C17" s="27">
        <v>0.2</v>
      </c>
      <c r="D17" s="27">
        <v>1</v>
      </c>
      <c r="E17" s="27"/>
      <c r="F17" s="27">
        <v>16</v>
      </c>
      <c r="M17" s="3" t="s">
        <v>15</v>
      </c>
      <c r="N17" s="3">
        <v>4.09230826E-9</v>
      </c>
      <c r="O17" s="3">
        <v>3.31123523E-3</v>
      </c>
      <c r="P17" s="3">
        <v>0</v>
      </c>
      <c r="Q17" s="3">
        <v>0</v>
      </c>
      <c r="W17" s="15" t="s">
        <v>199</v>
      </c>
      <c r="X17" s="15">
        <v>41.165545135000002</v>
      </c>
      <c r="Y17" s="15" t="s">
        <v>6</v>
      </c>
    </row>
    <row r="18" spans="1:25" x14ac:dyDescent="0.25">
      <c r="A18" s="27" t="s">
        <v>23</v>
      </c>
      <c r="B18" s="27" t="s">
        <v>172</v>
      </c>
      <c r="C18" s="27">
        <v>0.4</v>
      </c>
      <c r="D18" s="27">
        <v>0.8</v>
      </c>
      <c r="E18" s="27"/>
      <c r="F18" s="27">
        <v>17</v>
      </c>
      <c r="M18" s="3" t="s">
        <v>16</v>
      </c>
      <c r="N18" s="3">
        <v>1.6777297699999999E-8</v>
      </c>
      <c r="O18" s="3">
        <v>3.0188925400000002E-4</v>
      </c>
      <c r="P18" s="3">
        <v>3.8834948799999997E-11</v>
      </c>
      <c r="Q18" s="3">
        <v>9.2573721300000001E-31</v>
      </c>
      <c r="W18" s="15" t="s">
        <v>129</v>
      </c>
      <c r="X18" s="15">
        <v>33.215305773732041</v>
      </c>
      <c r="Y18" s="15" t="s">
        <v>197</v>
      </c>
    </row>
    <row r="19" spans="1:25" x14ac:dyDescent="0.25">
      <c r="A19" s="15" t="s">
        <v>19</v>
      </c>
      <c r="B19" s="15" t="s">
        <v>175</v>
      </c>
      <c r="C19" s="15">
        <v>0.5</v>
      </c>
      <c r="D19" s="15">
        <v>5</v>
      </c>
      <c r="E19" s="15"/>
      <c r="F19" s="15">
        <v>18</v>
      </c>
      <c r="M19" s="3" t="s">
        <v>17</v>
      </c>
      <c r="N19" s="3">
        <v>777.84441500000003</v>
      </c>
      <c r="O19" s="3">
        <v>0</v>
      </c>
      <c r="P19" s="3">
        <v>0</v>
      </c>
      <c r="Q19" s="3">
        <v>0</v>
      </c>
      <c r="W19" s="15" t="s">
        <v>128</v>
      </c>
      <c r="X19" s="15">
        <v>33.215305773732041</v>
      </c>
      <c r="Y19" s="15" t="s">
        <v>197</v>
      </c>
    </row>
    <row r="20" spans="1:25" x14ac:dyDescent="0.25">
      <c r="A20" s="15" t="s">
        <v>20</v>
      </c>
      <c r="B20" s="15" t="s">
        <v>175</v>
      </c>
      <c r="C20" s="15">
        <v>0.2</v>
      </c>
      <c r="D20" s="15">
        <v>1</v>
      </c>
      <c r="E20" s="15"/>
      <c r="F20" s="15">
        <v>19</v>
      </c>
      <c r="I20" s="23" t="s">
        <v>161</v>
      </c>
      <c r="J20" s="23" t="s">
        <v>42</v>
      </c>
      <c r="W20" s="15" t="s">
        <v>21</v>
      </c>
      <c r="X20" s="15">
        <v>1</v>
      </c>
      <c r="Y20" s="15" t="s">
        <v>5</v>
      </c>
    </row>
    <row r="21" spans="1:25" x14ac:dyDescent="0.25">
      <c r="A21" s="15" t="s">
        <v>23</v>
      </c>
      <c r="B21" s="15" t="s">
        <v>175</v>
      </c>
      <c r="C21" s="15">
        <v>0.4</v>
      </c>
      <c r="D21" s="15">
        <v>0.8</v>
      </c>
      <c r="E21" s="15"/>
      <c r="F21" s="15">
        <v>20</v>
      </c>
      <c r="I21" s="22" t="s">
        <v>0</v>
      </c>
      <c r="J21" s="22" t="s">
        <v>43</v>
      </c>
      <c r="W21" s="15" t="s">
        <v>90</v>
      </c>
      <c r="X21" s="15">
        <v>87876.063544977165</v>
      </c>
      <c r="Y21" s="15" t="s">
        <v>159</v>
      </c>
    </row>
    <row r="22" spans="1:25" x14ac:dyDescent="0.25">
      <c r="A22" s="27" t="s">
        <v>19</v>
      </c>
      <c r="B22" s="27" t="s">
        <v>176</v>
      </c>
      <c r="C22" s="27">
        <v>3</v>
      </c>
      <c r="D22" s="27">
        <v>15</v>
      </c>
      <c r="E22" s="27"/>
      <c r="F22" s="27">
        <v>21</v>
      </c>
      <c r="I22" s="22" t="s">
        <v>44</v>
      </c>
      <c r="J22" s="22" t="s">
        <v>45</v>
      </c>
      <c r="W22" s="15" t="s">
        <v>91</v>
      </c>
      <c r="X22" s="15">
        <v>87876.063544977165</v>
      </c>
      <c r="Y22" s="15" t="s">
        <v>159</v>
      </c>
    </row>
    <row r="23" spans="1:25" x14ac:dyDescent="0.25">
      <c r="A23" s="27" t="s">
        <v>20</v>
      </c>
      <c r="B23" s="27" t="s">
        <v>176</v>
      </c>
      <c r="C23" s="27">
        <v>0.2</v>
      </c>
      <c r="D23" s="27">
        <v>1</v>
      </c>
      <c r="E23" s="27"/>
      <c r="F23" s="27">
        <v>22</v>
      </c>
      <c r="I23" s="22" t="s">
        <v>46</v>
      </c>
      <c r="J23" s="22" t="s">
        <v>5</v>
      </c>
      <c r="M23" s="36" t="s">
        <v>186</v>
      </c>
      <c r="N23" s="36"/>
      <c r="O23" s="36"/>
      <c r="P23" s="36"/>
    </row>
    <row r="24" spans="1:25" x14ac:dyDescent="0.25">
      <c r="A24" s="27" t="s">
        <v>23</v>
      </c>
      <c r="B24" s="27" t="s">
        <v>176</v>
      </c>
      <c r="C24" s="27">
        <v>0.4</v>
      </c>
      <c r="D24" s="27">
        <v>0.8</v>
      </c>
      <c r="E24" s="27"/>
      <c r="F24" s="27">
        <v>23</v>
      </c>
      <c r="I24" s="22" t="s">
        <v>47</v>
      </c>
      <c r="J24" s="22" t="s">
        <v>48</v>
      </c>
      <c r="M24" s="26" t="s">
        <v>187</v>
      </c>
      <c r="N24" s="26" t="s">
        <v>70</v>
      </c>
      <c r="O24" s="26" t="s">
        <v>190</v>
      </c>
      <c r="P24" s="26" t="s">
        <v>106</v>
      </c>
    </row>
    <row r="25" spans="1:25" x14ac:dyDescent="0.25">
      <c r="I25" s="22" t="s">
        <v>49</v>
      </c>
      <c r="J25" s="22" t="s">
        <v>50</v>
      </c>
      <c r="M25" s="35" t="s">
        <v>172</v>
      </c>
      <c r="N25" s="25" t="s">
        <v>188</v>
      </c>
      <c r="O25" s="25" t="s">
        <v>191</v>
      </c>
      <c r="P25" s="25" t="s">
        <v>192</v>
      </c>
    </row>
    <row r="26" spans="1:25" ht="15.75" x14ac:dyDescent="0.25">
      <c r="A26" s="31" t="s">
        <v>74</v>
      </c>
      <c r="B26" s="31"/>
      <c r="C26" s="31"/>
      <c r="D26" s="31"/>
      <c r="E26" s="31"/>
      <c r="F26" s="31"/>
      <c r="I26" s="22" t="s">
        <v>200</v>
      </c>
      <c r="J26" s="22" t="s">
        <v>50</v>
      </c>
      <c r="M26" s="35"/>
      <c r="N26" s="25" t="s">
        <v>189</v>
      </c>
      <c r="O26" s="25" t="s">
        <v>189</v>
      </c>
      <c r="P26" s="25" t="s">
        <v>185</v>
      </c>
    </row>
    <row r="27" spans="1:25" x14ac:dyDescent="0.25">
      <c r="A27" s="3" t="s">
        <v>226</v>
      </c>
      <c r="B27" s="15" t="s">
        <v>177</v>
      </c>
      <c r="C27" s="15"/>
      <c r="D27" s="15"/>
      <c r="E27" s="15"/>
      <c r="F27" s="15">
        <v>24</v>
      </c>
      <c r="G27" s="24">
        <v>1</v>
      </c>
      <c r="I27" s="22" t="s">
        <v>51</v>
      </c>
      <c r="J27" s="22" t="s">
        <v>52</v>
      </c>
      <c r="M27" s="35" t="s">
        <v>175</v>
      </c>
      <c r="N27" s="25" t="s">
        <v>188</v>
      </c>
      <c r="O27" s="25" t="s">
        <v>191</v>
      </c>
      <c r="P27" s="25" t="s">
        <v>192</v>
      </c>
      <c r="W27" s="3" t="s">
        <v>181</v>
      </c>
    </row>
    <row r="28" spans="1:25" x14ac:dyDescent="0.25">
      <c r="A28" s="3" t="s">
        <v>227</v>
      </c>
      <c r="B28" s="15" t="s">
        <v>177</v>
      </c>
      <c r="C28" s="15"/>
      <c r="D28" s="15"/>
      <c r="E28" s="15"/>
      <c r="F28" s="15">
        <v>25</v>
      </c>
      <c r="G28" s="24">
        <v>2</v>
      </c>
      <c r="I28" s="22" t="s">
        <v>59</v>
      </c>
      <c r="J28" s="22" t="s">
        <v>53</v>
      </c>
      <c r="M28" s="35"/>
      <c r="N28" s="25" t="s">
        <v>189</v>
      </c>
      <c r="O28" s="25" t="s">
        <v>189</v>
      </c>
      <c r="P28" s="25" t="s">
        <v>185</v>
      </c>
    </row>
    <row r="29" spans="1:25" x14ac:dyDescent="0.25">
      <c r="A29" s="3" t="s">
        <v>228</v>
      </c>
      <c r="B29" s="15" t="s">
        <v>177</v>
      </c>
      <c r="C29" s="15"/>
      <c r="D29" s="15"/>
      <c r="E29" s="15"/>
      <c r="F29" s="15">
        <v>26</v>
      </c>
      <c r="G29" s="24">
        <v>3</v>
      </c>
      <c r="I29" s="22" t="s">
        <v>54</v>
      </c>
      <c r="J29" s="22" t="s">
        <v>48</v>
      </c>
      <c r="M29" s="35" t="s">
        <v>176</v>
      </c>
      <c r="N29" s="25" t="s">
        <v>188</v>
      </c>
      <c r="O29" s="25" t="s">
        <v>191</v>
      </c>
      <c r="P29" s="25" t="s">
        <v>192</v>
      </c>
    </row>
    <row r="30" spans="1:25" x14ac:dyDescent="0.25">
      <c r="A30" s="3" t="s">
        <v>229</v>
      </c>
      <c r="B30" s="15" t="s">
        <v>177</v>
      </c>
      <c r="C30" s="15"/>
      <c r="D30" s="15"/>
      <c r="E30" s="15"/>
      <c r="F30" s="15">
        <v>27</v>
      </c>
      <c r="G30" s="24">
        <v>4</v>
      </c>
      <c r="I30" s="22"/>
      <c r="J30" s="22"/>
      <c r="M30" s="35"/>
      <c r="N30" s="25" t="s">
        <v>189</v>
      </c>
      <c r="O30" s="25" t="s">
        <v>189</v>
      </c>
      <c r="P30" s="25" t="s">
        <v>185</v>
      </c>
    </row>
    <row r="31" spans="1:25" x14ac:dyDescent="0.25">
      <c r="A31" s="3" t="s">
        <v>230</v>
      </c>
      <c r="B31" s="15" t="s">
        <v>177</v>
      </c>
      <c r="C31" s="15"/>
      <c r="D31" s="15"/>
      <c r="E31" s="15"/>
      <c r="F31" s="15">
        <v>28</v>
      </c>
      <c r="G31" s="24">
        <v>5</v>
      </c>
    </row>
    <row r="32" spans="1:25" x14ac:dyDescent="0.25">
      <c r="A32" s="3" t="s">
        <v>231</v>
      </c>
      <c r="B32" s="15" t="s">
        <v>177</v>
      </c>
      <c r="C32" s="15"/>
      <c r="D32" s="15"/>
      <c r="E32" s="15"/>
      <c r="F32" s="15">
        <v>29</v>
      </c>
      <c r="G32" s="24">
        <v>6</v>
      </c>
    </row>
    <row r="33" spans="1:14" x14ac:dyDescent="0.25">
      <c r="A33" s="3" t="s">
        <v>232</v>
      </c>
      <c r="B33" s="15" t="s">
        <v>177</v>
      </c>
      <c r="C33" s="15"/>
      <c r="D33" s="15"/>
      <c r="E33" s="15"/>
      <c r="F33" s="15">
        <v>30</v>
      </c>
      <c r="G33" s="24">
        <v>7</v>
      </c>
    </row>
    <row r="34" spans="1:14" x14ac:dyDescent="0.25">
      <c r="A34" s="3" t="s">
        <v>233</v>
      </c>
      <c r="B34" s="15" t="s">
        <v>177</v>
      </c>
      <c r="C34" s="15"/>
      <c r="D34" s="15"/>
      <c r="E34" s="15"/>
      <c r="F34" s="15">
        <v>31</v>
      </c>
      <c r="G34" s="24">
        <v>8</v>
      </c>
    </row>
    <row r="35" spans="1:14" x14ac:dyDescent="0.25">
      <c r="A35" s="3" t="s">
        <v>234</v>
      </c>
      <c r="B35" s="15" t="s">
        <v>177</v>
      </c>
      <c r="C35" s="15"/>
      <c r="D35" s="15"/>
      <c r="E35" s="15"/>
      <c r="F35" s="15">
        <v>32</v>
      </c>
      <c r="G35" s="24">
        <v>9</v>
      </c>
      <c r="M35" s="3" t="s">
        <v>270</v>
      </c>
      <c r="N35" s="3">
        <v>100</v>
      </c>
    </row>
    <row r="36" spans="1:14" x14ac:dyDescent="0.25">
      <c r="A36" s="3" t="s">
        <v>235</v>
      </c>
      <c r="B36" s="15" t="s">
        <v>177</v>
      </c>
      <c r="C36" s="15"/>
      <c r="D36" s="15"/>
      <c r="E36" s="15"/>
      <c r="F36" s="15">
        <v>33</v>
      </c>
      <c r="G36" s="24">
        <v>10</v>
      </c>
      <c r="M36" s="3" t="s">
        <v>271</v>
      </c>
      <c r="N36" s="3">
        <v>200</v>
      </c>
    </row>
    <row r="37" spans="1:14" x14ac:dyDescent="0.25">
      <c r="A37" s="15" t="s">
        <v>178</v>
      </c>
      <c r="B37" s="15" t="s">
        <v>177</v>
      </c>
      <c r="C37" s="15"/>
      <c r="D37" s="15"/>
      <c r="E37" s="15"/>
      <c r="F37" s="15">
        <v>34</v>
      </c>
      <c r="G37" s="24">
        <v>11</v>
      </c>
      <c r="M37" s="3" t="s">
        <v>272</v>
      </c>
      <c r="N37" s="3">
        <v>300</v>
      </c>
    </row>
    <row r="38" spans="1:14" x14ac:dyDescent="0.25">
      <c r="A38" s="15" t="s">
        <v>179</v>
      </c>
      <c r="B38" s="15" t="s">
        <v>177</v>
      </c>
      <c r="C38" s="15"/>
      <c r="D38" s="15"/>
      <c r="E38" s="15"/>
      <c r="F38" s="15">
        <v>35</v>
      </c>
      <c r="G38" s="24">
        <v>12</v>
      </c>
      <c r="M38" s="3" t="s">
        <v>273</v>
      </c>
      <c r="N38" s="3">
        <v>400</v>
      </c>
    </row>
    <row r="39" spans="1:14" x14ac:dyDescent="0.25">
      <c r="A39" s="3" t="s">
        <v>236</v>
      </c>
      <c r="B39" s="15" t="s">
        <v>180</v>
      </c>
      <c r="C39" s="15"/>
      <c r="D39" s="15"/>
      <c r="E39" s="15"/>
      <c r="F39" s="15">
        <v>36</v>
      </c>
      <c r="G39" s="24">
        <v>13</v>
      </c>
      <c r="M39" s="3" t="s">
        <v>274</v>
      </c>
      <c r="N39" s="3">
        <v>500</v>
      </c>
    </row>
    <row r="40" spans="1:14" x14ac:dyDescent="0.25">
      <c r="A40" s="3" t="s">
        <v>237</v>
      </c>
      <c r="B40" s="15" t="s">
        <v>180</v>
      </c>
      <c r="C40" s="15"/>
      <c r="D40" s="15"/>
      <c r="E40" s="15"/>
      <c r="F40" s="15">
        <v>37</v>
      </c>
      <c r="G40" s="24">
        <v>14</v>
      </c>
      <c r="M40" s="3" t="s">
        <v>275</v>
      </c>
      <c r="N40" s="3">
        <v>600</v>
      </c>
    </row>
    <row r="41" spans="1:14" x14ac:dyDescent="0.25">
      <c r="A41" s="3" t="s">
        <v>238</v>
      </c>
      <c r="B41" s="15" t="s">
        <v>180</v>
      </c>
      <c r="C41" s="15"/>
      <c r="D41" s="15"/>
      <c r="E41" s="15"/>
      <c r="F41" s="15">
        <v>38</v>
      </c>
      <c r="G41" s="24">
        <v>15</v>
      </c>
      <c r="M41" s="3" t="s">
        <v>276</v>
      </c>
      <c r="N41" s="3">
        <v>700</v>
      </c>
    </row>
    <row r="42" spans="1:14" x14ac:dyDescent="0.25">
      <c r="A42" s="3" t="s">
        <v>239</v>
      </c>
      <c r="B42" s="15" t="s">
        <v>180</v>
      </c>
      <c r="C42" s="15"/>
      <c r="D42" s="15"/>
      <c r="E42" s="15"/>
      <c r="F42" s="15">
        <v>39</v>
      </c>
      <c r="G42" s="24">
        <v>16</v>
      </c>
      <c r="M42" s="3" t="s">
        <v>277</v>
      </c>
      <c r="N42" s="3">
        <v>800</v>
      </c>
    </row>
    <row r="43" spans="1:14" x14ac:dyDescent="0.25">
      <c r="A43" s="3" t="s">
        <v>240</v>
      </c>
      <c r="B43" s="15" t="s">
        <v>180</v>
      </c>
      <c r="C43" s="15"/>
      <c r="D43" s="15"/>
      <c r="E43" s="15"/>
      <c r="F43" s="15">
        <v>40</v>
      </c>
      <c r="G43" s="24">
        <v>17</v>
      </c>
      <c r="M43" s="3" t="s">
        <v>278</v>
      </c>
      <c r="N43" s="3">
        <v>900</v>
      </c>
    </row>
    <row r="44" spans="1:14" x14ac:dyDescent="0.25">
      <c r="A44" s="3" t="s">
        <v>241</v>
      </c>
      <c r="B44" s="15" t="s">
        <v>180</v>
      </c>
      <c r="C44" s="15"/>
      <c r="D44" s="15"/>
      <c r="E44" s="15"/>
      <c r="F44" s="15">
        <v>41</v>
      </c>
      <c r="G44" s="24">
        <v>18</v>
      </c>
    </row>
    <row r="45" spans="1:14" x14ac:dyDescent="0.25">
      <c r="A45" s="3" t="s">
        <v>242</v>
      </c>
      <c r="B45" s="15" t="s">
        <v>180</v>
      </c>
      <c r="C45" s="15"/>
      <c r="D45" s="15"/>
      <c r="E45" s="15"/>
      <c r="F45" s="15">
        <v>42</v>
      </c>
      <c r="G45" s="24">
        <v>19</v>
      </c>
    </row>
    <row r="46" spans="1:14" x14ac:dyDescent="0.25">
      <c r="A46" s="3" t="s">
        <v>243</v>
      </c>
      <c r="B46" s="15" t="s">
        <v>180</v>
      </c>
      <c r="C46" s="15"/>
      <c r="D46" s="15"/>
      <c r="E46" s="15"/>
      <c r="F46" s="15">
        <v>43</v>
      </c>
      <c r="G46" s="24">
        <v>20</v>
      </c>
    </row>
    <row r="47" spans="1:14" x14ac:dyDescent="0.25">
      <c r="A47" s="3" t="s">
        <v>244</v>
      </c>
      <c r="B47" s="15" t="s">
        <v>180</v>
      </c>
      <c r="C47" s="15"/>
      <c r="D47" s="15"/>
      <c r="E47" s="15"/>
      <c r="F47" s="15">
        <v>44</v>
      </c>
      <c r="G47" s="24">
        <v>21</v>
      </c>
    </row>
    <row r="48" spans="1:14" x14ac:dyDescent="0.25">
      <c r="A48" s="3" t="s">
        <v>245</v>
      </c>
      <c r="B48" s="15" t="s">
        <v>180</v>
      </c>
      <c r="C48" s="15"/>
      <c r="D48" s="15"/>
      <c r="E48" s="15"/>
      <c r="F48" s="15">
        <v>45</v>
      </c>
      <c r="G48" s="24">
        <v>22</v>
      </c>
    </row>
    <row r="49" spans="1:7" x14ac:dyDescent="0.25">
      <c r="A49" s="15" t="s">
        <v>266</v>
      </c>
      <c r="B49" s="15" t="s">
        <v>180</v>
      </c>
      <c r="C49" s="15"/>
      <c r="D49" s="15"/>
      <c r="E49" s="15"/>
      <c r="F49" s="15">
        <v>46</v>
      </c>
      <c r="G49" s="24">
        <v>23</v>
      </c>
    </row>
    <row r="50" spans="1:7" x14ac:dyDescent="0.25">
      <c r="A50" s="15" t="s">
        <v>267</v>
      </c>
      <c r="B50" s="15" t="s">
        <v>180</v>
      </c>
      <c r="C50" s="15"/>
      <c r="D50" s="15"/>
      <c r="E50" s="15"/>
      <c r="F50" s="15">
        <v>47</v>
      </c>
      <c r="G50" s="24">
        <v>24</v>
      </c>
    </row>
    <row r="51" spans="1:7" x14ac:dyDescent="0.25">
      <c r="A51" s="3" t="s">
        <v>246</v>
      </c>
      <c r="B51" s="15">
        <v>508</v>
      </c>
      <c r="C51" s="15"/>
      <c r="D51" s="15"/>
      <c r="E51" s="15"/>
      <c r="F51" s="15">
        <v>48</v>
      </c>
      <c r="G51" s="24">
        <v>25</v>
      </c>
    </row>
    <row r="52" spans="1:7" x14ac:dyDescent="0.25">
      <c r="A52" s="3" t="s">
        <v>247</v>
      </c>
      <c r="B52" s="15">
        <v>508</v>
      </c>
      <c r="C52" s="15"/>
      <c r="D52" s="15"/>
      <c r="E52" s="15"/>
      <c r="F52" s="15">
        <v>49</v>
      </c>
      <c r="G52" s="24">
        <v>26</v>
      </c>
    </row>
    <row r="53" spans="1:7" x14ac:dyDescent="0.25">
      <c r="A53" s="3" t="s">
        <v>248</v>
      </c>
      <c r="B53" s="15">
        <v>508</v>
      </c>
      <c r="C53" s="15"/>
      <c r="D53" s="15"/>
      <c r="E53" s="15"/>
      <c r="F53" s="15">
        <v>50</v>
      </c>
      <c r="G53" s="24">
        <v>27</v>
      </c>
    </row>
    <row r="54" spans="1:7" x14ac:dyDescent="0.25">
      <c r="A54" s="3" t="s">
        <v>249</v>
      </c>
      <c r="B54" s="15">
        <v>508</v>
      </c>
      <c r="C54" s="15"/>
      <c r="D54" s="15"/>
      <c r="E54" s="15"/>
      <c r="F54" s="15">
        <v>51</v>
      </c>
      <c r="G54" s="24">
        <v>28</v>
      </c>
    </row>
    <row r="55" spans="1:7" x14ac:dyDescent="0.25">
      <c r="A55" s="3" t="s">
        <v>250</v>
      </c>
      <c r="B55" s="15">
        <v>508</v>
      </c>
      <c r="C55" s="15"/>
      <c r="D55" s="15"/>
      <c r="E55" s="15"/>
      <c r="F55" s="15">
        <v>52</v>
      </c>
      <c r="G55" s="24">
        <v>29</v>
      </c>
    </row>
    <row r="56" spans="1:7" x14ac:dyDescent="0.25">
      <c r="A56" s="3" t="s">
        <v>251</v>
      </c>
      <c r="B56" s="15">
        <v>508</v>
      </c>
      <c r="C56" s="15"/>
      <c r="D56" s="15"/>
      <c r="E56" s="15"/>
      <c r="F56" s="15">
        <v>53</v>
      </c>
      <c r="G56" s="24">
        <v>30</v>
      </c>
    </row>
    <row r="57" spans="1:7" x14ac:dyDescent="0.25">
      <c r="A57" s="3" t="s">
        <v>252</v>
      </c>
      <c r="B57" s="15">
        <v>508</v>
      </c>
      <c r="C57" s="15"/>
      <c r="D57" s="15"/>
      <c r="E57" s="15"/>
      <c r="F57" s="15">
        <v>54</v>
      </c>
      <c r="G57" s="24">
        <v>31</v>
      </c>
    </row>
    <row r="58" spans="1:7" x14ac:dyDescent="0.25">
      <c r="A58" s="3" t="s">
        <v>253</v>
      </c>
      <c r="B58" s="15">
        <v>508</v>
      </c>
      <c r="C58" s="15"/>
      <c r="D58" s="15"/>
      <c r="E58" s="15"/>
      <c r="F58" s="15">
        <v>55</v>
      </c>
      <c r="G58" s="24">
        <v>32</v>
      </c>
    </row>
    <row r="59" spans="1:7" x14ac:dyDescent="0.25">
      <c r="A59" s="3" t="s">
        <v>254</v>
      </c>
      <c r="B59" s="15">
        <v>508</v>
      </c>
      <c r="C59" s="15"/>
      <c r="D59" s="15"/>
      <c r="E59" s="15"/>
      <c r="F59" s="15">
        <v>56</v>
      </c>
      <c r="G59" s="24">
        <v>33</v>
      </c>
    </row>
    <row r="60" spans="1:7" x14ac:dyDescent="0.25">
      <c r="A60" s="3" t="s">
        <v>255</v>
      </c>
      <c r="B60" s="15">
        <v>508</v>
      </c>
      <c r="C60" s="15"/>
      <c r="D60" s="15"/>
      <c r="E60" s="15"/>
      <c r="F60" s="15">
        <v>57</v>
      </c>
      <c r="G60" s="24">
        <v>34</v>
      </c>
    </row>
    <row r="61" spans="1:7" x14ac:dyDescent="0.25">
      <c r="A61" s="15" t="s">
        <v>181</v>
      </c>
      <c r="B61" s="15">
        <v>508</v>
      </c>
      <c r="C61" s="15"/>
      <c r="D61" s="15"/>
      <c r="E61" s="15"/>
      <c r="F61" s="15">
        <v>58</v>
      </c>
      <c r="G61" s="24">
        <v>35</v>
      </c>
    </row>
    <row r="62" spans="1:7" x14ac:dyDescent="0.25">
      <c r="A62" s="15" t="s">
        <v>182</v>
      </c>
      <c r="B62" s="15">
        <v>508</v>
      </c>
      <c r="C62" s="15"/>
      <c r="D62" s="15"/>
      <c r="E62" s="15"/>
      <c r="F62" s="15">
        <v>59</v>
      </c>
      <c r="G62" s="24">
        <v>36</v>
      </c>
    </row>
    <row r="63" spans="1:7" x14ac:dyDescent="0.25">
      <c r="A63" s="3" t="s">
        <v>256</v>
      </c>
      <c r="B63" s="15">
        <v>509</v>
      </c>
      <c r="C63" s="21"/>
      <c r="D63" s="15"/>
      <c r="E63" s="15"/>
      <c r="F63" s="15">
        <v>60</v>
      </c>
      <c r="G63" s="24">
        <v>37</v>
      </c>
    </row>
    <row r="64" spans="1:7" x14ac:dyDescent="0.25">
      <c r="A64" s="3" t="s">
        <v>257</v>
      </c>
      <c r="B64" s="15">
        <v>509</v>
      </c>
      <c r="C64" s="15"/>
      <c r="D64" s="15"/>
      <c r="E64" s="15"/>
      <c r="F64" s="15">
        <v>61</v>
      </c>
      <c r="G64" s="24">
        <v>38</v>
      </c>
    </row>
    <row r="65" spans="1:7" x14ac:dyDescent="0.25">
      <c r="A65" s="3" t="s">
        <v>258</v>
      </c>
      <c r="B65" s="15">
        <v>509</v>
      </c>
      <c r="C65" s="15"/>
      <c r="D65" s="15"/>
      <c r="E65" s="15"/>
      <c r="F65" s="15">
        <v>62</v>
      </c>
      <c r="G65" s="24">
        <v>39</v>
      </c>
    </row>
    <row r="66" spans="1:7" x14ac:dyDescent="0.25">
      <c r="A66" s="3" t="s">
        <v>259</v>
      </c>
      <c r="B66" s="15">
        <v>509</v>
      </c>
      <c r="C66" s="15"/>
      <c r="D66" s="15"/>
      <c r="E66" s="15"/>
      <c r="F66" s="15">
        <v>63</v>
      </c>
      <c r="G66" s="24">
        <v>40</v>
      </c>
    </row>
    <row r="67" spans="1:7" x14ac:dyDescent="0.25">
      <c r="A67" s="3" t="s">
        <v>260</v>
      </c>
      <c r="B67" s="15">
        <v>509</v>
      </c>
      <c r="C67" s="15"/>
      <c r="D67" s="15"/>
      <c r="E67" s="15"/>
      <c r="F67" s="15">
        <v>64</v>
      </c>
      <c r="G67" s="24">
        <v>41</v>
      </c>
    </row>
    <row r="68" spans="1:7" x14ac:dyDescent="0.25">
      <c r="A68" s="3" t="s">
        <v>261</v>
      </c>
      <c r="B68" s="15">
        <v>509</v>
      </c>
      <c r="C68" s="15"/>
      <c r="D68" s="15"/>
      <c r="E68" s="15"/>
      <c r="F68" s="15">
        <v>65</v>
      </c>
      <c r="G68" s="24">
        <v>42</v>
      </c>
    </row>
    <row r="69" spans="1:7" x14ac:dyDescent="0.25">
      <c r="A69" s="3" t="s">
        <v>262</v>
      </c>
      <c r="B69" s="15">
        <v>509</v>
      </c>
      <c r="C69" s="15"/>
      <c r="D69" s="15"/>
      <c r="E69" s="15"/>
      <c r="F69" s="15">
        <v>66</v>
      </c>
      <c r="G69" s="24">
        <v>43</v>
      </c>
    </row>
    <row r="70" spans="1:7" x14ac:dyDescent="0.25">
      <c r="A70" s="3" t="s">
        <v>263</v>
      </c>
      <c r="B70" s="15">
        <v>509</v>
      </c>
      <c r="C70" s="15"/>
      <c r="D70" s="15"/>
      <c r="E70" s="15"/>
      <c r="F70" s="15">
        <v>67</v>
      </c>
      <c r="G70" s="24">
        <v>44</v>
      </c>
    </row>
    <row r="71" spans="1:7" x14ac:dyDescent="0.25">
      <c r="A71" s="3" t="s">
        <v>264</v>
      </c>
      <c r="B71" s="15">
        <v>509</v>
      </c>
      <c r="C71" s="15"/>
      <c r="D71" s="15"/>
      <c r="E71" s="15"/>
      <c r="F71" s="15">
        <v>68</v>
      </c>
      <c r="G71" s="24">
        <v>45</v>
      </c>
    </row>
    <row r="72" spans="1:7" x14ac:dyDescent="0.25">
      <c r="A72" s="3" t="s">
        <v>265</v>
      </c>
      <c r="B72" s="15">
        <v>509</v>
      </c>
      <c r="C72" s="15"/>
      <c r="D72" s="15"/>
      <c r="E72" s="15"/>
      <c r="F72" s="15">
        <v>69</v>
      </c>
      <c r="G72" s="24">
        <v>46</v>
      </c>
    </row>
    <row r="73" spans="1:7" x14ac:dyDescent="0.25">
      <c r="A73" s="15" t="s">
        <v>183</v>
      </c>
      <c r="B73" s="15">
        <v>509</v>
      </c>
      <c r="C73" s="15"/>
      <c r="D73" s="15"/>
      <c r="E73" s="15"/>
      <c r="F73" s="15">
        <v>70</v>
      </c>
      <c r="G73" s="24">
        <v>47</v>
      </c>
    </row>
    <row r="74" spans="1:7" x14ac:dyDescent="0.25">
      <c r="A74" s="15" t="s">
        <v>184</v>
      </c>
      <c r="B74" s="15">
        <v>509</v>
      </c>
      <c r="C74" s="15"/>
      <c r="D74" s="15"/>
      <c r="E74" s="15"/>
      <c r="F74" s="15">
        <v>71</v>
      </c>
      <c r="G74" s="24">
        <v>48</v>
      </c>
    </row>
    <row r="75" spans="1:7" x14ac:dyDescent="0.25">
      <c r="A75" s="15" t="s">
        <v>268</v>
      </c>
      <c r="B75" s="15"/>
      <c r="C75" s="15"/>
      <c r="D75" s="15"/>
      <c r="E75" s="15"/>
      <c r="F75" s="15">
        <v>72</v>
      </c>
      <c r="G75" s="24">
        <v>49</v>
      </c>
    </row>
    <row r="76" spans="1:7" x14ac:dyDescent="0.25">
      <c r="A76" s="15" t="s">
        <v>269</v>
      </c>
      <c r="B76" s="15"/>
      <c r="C76" s="15"/>
      <c r="D76" s="15"/>
      <c r="E76" s="15"/>
      <c r="F76" s="15">
        <v>73</v>
      </c>
      <c r="G76" s="24">
        <v>50</v>
      </c>
    </row>
    <row r="77" spans="1:7" x14ac:dyDescent="0.25">
      <c r="A77" s="22" t="s">
        <v>209</v>
      </c>
      <c r="B77" s="15"/>
      <c r="C77" s="15"/>
      <c r="D77" s="15"/>
      <c r="E77" s="15"/>
      <c r="F77" s="15">
        <v>74</v>
      </c>
      <c r="G77" s="24">
        <v>51</v>
      </c>
    </row>
    <row r="78" spans="1:7" x14ac:dyDescent="0.25">
      <c r="A78" s="22" t="s">
        <v>210</v>
      </c>
      <c r="B78" s="15"/>
      <c r="C78" s="15"/>
      <c r="D78" s="15"/>
      <c r="E78" s="15"/>
      <c r="F78" s="15">
        <v>75</v>
      </c>
      <c r="G78" s="24">
        <v>52</v>
      </c>
    </row>
    <row r="79" spans="1:7" x14ac:dyDescent="0.25">
      <c r="A79" s="22" t="s">
        <v>211</v>
      </c>
      <c r="B79" s="15"/>
      <c r="C79" s="15"/>
      <c r="D79" s="15"/>
      <c r="E79" s="15"/>
      <c r="F79" s="15">
        <v>76</v>
      </c>
      <c r="G79" s="24">
        <v>53</v>
      </c>
    </row>
    <row r="80" spans="1:7" x14ac:dyDescent="0.25">
      <c r="A80" s="22" t="s">
        <v>212</v>
      </c>
      <c r="B80" s="15"/>
      <c r="C80" s="15"/>
      <c r="D80" s="15"/>
      <c r="E80" s="15"/>
      <c r="F80" s="15">
        <v>77</v>
      </c>
      <c r="G80" s="24">
        <v>54</v>
      </c>
    </row>
    <row r="81" spans="1:7" x14ac:dyDescent="0.25">
      <c r="A81" s="22" t="s">
        <v>213</v>
      </c>
      <c r="B81" s="15"/>
      <c r="C81" s="15"/>
      <c r="D81" s="15"/>
      <c r="E81" s="15"/>
      <c r="F81" s="15">
        <v>78</v>
      </c>
      <c r="G81" s="24">
        <v>55</v>
      </c>
    </row>
    <row r="82" spans="1:7" x14ac:dyDescent="0.25">
      <c r="A82" s="22" t="s">
        <v>214</v>
      </c>
      <c r="B82" s="15"/>
      <c r="C82" s="15"/>
      <c r="D82" s="15"/>
      <c r="E82" s="15"/>
      <c r="F82" s="15">
        <v>79</v>
      </c>
      <c r="G82" s="24">
        <v>56</v>
      </c>
    </row>
    <row r="83" spans="1:7" x14ac:dyDescent="0.25">
      <c r="A83" s="22" t="s">
        <v>215</v>
      </c>
      <c r="B83" s="15"/>
      <c r="C83" s="15"/>
      <c r="D83" s="15"/>
      <c r="E83" s="15"/>
      <c r="F83" s="15">
        <v>80</v>
      </c>
      <c r="G83" s="24">
        <v>57</v>
      </c>
    </row>
    <row r="84" spans="1:7" x14ac:dyDescent="0.25">
      <c r="A84" s="22" t="s">
        <v>216</v>
      </c>
      <c r="B84" s="15"/>
      <c r="C84" s="15"/>
      <c r="D84" s="15"/>
      <c r="E84" s="15"/>
      <c r="F84" s="15">
        <v>81</v>
      </c>
      <c r="G84" s="24">
        <v>58</v>
      </c>
    </row>
    <row r="85" spans="1:7" x14ac:dyDescent="0.25">
      <c r="A85" s="22" t="s">
        <v>217</v>
      </c>
      <c r="B85" s="15"/>
      <c r="C85" s="15"/>
      <c r="D85" s="15"/>
      <c r="E85" s="15"/>
      <c r="F85" s="15">
        <v>82</v>
      </c>
      <c r="G85" s="24">
        <v>59</v>
      </c>
    </row>
    <row r="86" spans="1:7" x14ac:dyDescent="0.25">
      <c r="A86" s="22" t="s">
        <v>218</v>
      </c>
      <c r="B86" s="15"/>
      <c r="C86" s="15"/>
      <c r="D86" s="15"/>
      <c r="E86" s="15"/>
      <c r="F86" s="15">
        <v>83</v>
      </c>
      <c r="G86" s="24">
        <v>60</v>
      </c>
    </row>
    <row r="87" spans="1:7" x14ac:dyDescent="0.25">
      <c r="A87" s="22" t="s">
        <v>219</v>
      </c>
      <c r="B87" s="15"/>
      <c r="C87" s="15"/>
      <c r="D87" s="15"/>
      <c r="E87" s="15"/>
      <c r="F87" s="15">
        <v>84</v>
      </c>
      <c r="G87" s="24">
        <v>61</v>
      </c>
    </row>
    <row r="88" spans="1:7" x14ac:dyDescent="0.25">
      <c r="A88" s="22" t="s">
        <v>220</v>
      </c>
      <c r="B88" s="15"/>
      <c r="C88" s="15"/>
      <c r="D88" s="15"/>
      <c r="E88" s="15"/>
      <c r="F88" s="15">
        <v>85</v>
      </c>
      <c r="G88" s="24">
        <v>62</v>
      </c>
    </row>
    <row r="89" spans="1:7" x14ac:dyDescent="0.25">
      <c r="A89" s="22" t="s">
        <v>221</v>
      </c>
      <c r="B89" s="15"/>
      <c r="C89" s="15"/>
      <c r="D89" s="15"/>
      <c r="E89" s="15"/>
      <c r="F89" s="15">
        <v>86</v>
      </c>
      <c r="G89" s="24">
        <v>63</v>
      </c>
    </row>
    <row r="90" spans="1:7" x14ac:dyDescent="0.25">
      <c r="A90" s="22" t="s">
        <v>222</v>
      </c>
      <c r="B90" s="15"/>
      <c r="C90" s="15"/>
      <c r="D90" s="15"/>
      <c r="E90" s="15"/>
      <c r="F90" s="15">
        <v>87</v>
      </c>
      <c r="G90" s="24">
        <v>64</v>
      </c>
    </row>
    <row r="91" spans="1:7" x14ac:dyDescent="0.25">
      <c r="A91" s="22" t="s">
        <v>223</v>
      </c>
      <c r="B91" s="15"/>
      <c r="C91" s="15"/>
      <c r="D91" s="15"/>
      <c r="E91" s="15"/>
      <c r="F91" s="15">
        <v>88</v>
      </c>
      <c r="G91" s="24">
        <v>65</v>
      </c>
    </row>
    <row r="92" spans="1:7" x14ac:dyDescent="0.25">
      <c r="A92" s="22" t="s">
        <v>224</v>
      </c>
      <c r="B92" s="15"/>
      <c r="C92" s="15"/>
      <c r="D92" s="15"/>
      <c r="E92" s="15"/>
      <c r="F92" s="15">
        <v>89</v>
      </c>
      <c r="G92" s="24">
        <v>66</v>
      </c>
    </row>
    <row r="93" spans="1:7" x14ac:dyDescent="0.25">
      <c r="A93" s="22" t="s">
        <v>225</v>
      </c>
      <c r="B93" s="15"/>
      <c r="C93" s="15"/>
      <c r="D93" s="15"/>
      <c r="E93" s="15"/>
      <c r="F93" s="15">
        <v>90</v>
      </c>
      <c r="G93" s="24">
        <v>67</v>
      </c>
    </row>
    <row r="94" spans="1:7" x14ac:dyDescent="0.25">
      <c r="A94" s="15" t="s">
        <v>201</v>
      </c>
      <c r="B94" s="15"/>
      <c r="C94" s="15"/>
      <c r="D94" s="15"/>
      <c r="E94" s="15"/>
      <c r="F94" s="15">
        <v>91</v>
      </c>
      <c r="G94" s="24">
        <v>68</v>
      </c>
    </row>
    <row r="95" spans="1:7" x14ac:dyDescent="0.25">
      <c r="A95" s="15" t="s">
        <v>202</v>
      </c>
      <c r="B95" s="15"/>
      <c r="C95" s="15"/>
      <c r="D95" s="15"/>
      <c r="E95" s="15"/>
      <c r="F95" s="15">
        <v>92</v>
      </c>
      <c r="G95" s="24">
        <v>69</v>
      </c>
    </row>
    <row r="96" spans="1:7" x14ac:dyDescent="0.25">
      <c r="A96" s="15" t="s">
        <v>203</v>
      </c>
      <c r="B96" s="15"/>
      <c r="C96" s="15"/>
      <c r="D96" s="15"/>
      <c r="E96" s="15"/>
      <c r="F96" s="15">
        <v>93</v>
      </c>
      <c r="G96" s="24">
        <v>70</v>
      </c>
    </row>
    <row r="97" spans="1:7" x14ac:dyDescent="0.25">
      <c r="A97" s="15" t="s">
        <v>204</v>
      </c>
      <c r="B97" s="15"/>
      <c r="C97" s="15"/>
      <c r="D97" s="15"/>
      <c r="E97" s="15"/>
      <c r="F97" s="15">
        <v>94</v>
      </c>
      <c r="G97" s="24">
        <v>71</v>
      </c>
    </row>
    <row r="98" spans="1:7" x14ac:dyDescent="0.25">
      <c r="A98" s="15" t="s">
        <v>205</v>
      </c>
      <c r="B98" s="15"/>
      <c r="C98" s="15"/>
      <c r="D98" s="15"/>
      <c r="E98" s="15"/>
      <c r="F98" s="15">
        <v>95</v>
      </c>
      <c r="G98" s="24">
        <v>72</v>
      </c>
    </row>
    <row r="99" spans="1:7" x14ac:dyDescent="0.25">
      <c r="A99" s="15" t="s">
        <v>206</v>
      </c>
      <c r="B99" s="15"/>
      <c r="C99" s="15"/>
      <c r="D99" s="15"/>
      <c r="E99" s="15"/>
      <c r="F99" s="15">
        <v>96</v>
      </c>
      <c r="G99" s="24">
        <v>73</v>
      </c>
    </row>
    <row r="100" spans="1:7" x14ac:dyDescent="0.25">
      <c r="A100" s="15" t="s">
        <v>207</v>
      </c>
      <c r="B100" s="15"/>
      <c r="C100" s="15"/>
      <c r="D100" s="15"/>
      <c r="E100" s="15"/>
      <c r="F100" s="15">
        <v>97</v>
      </c>
      <c r="G100" s="24">
        <v>74</v>
      </c>
    </row>
    <row r="101" spans="1:7" x14ac:dyDescent="0.25">
      <c r="A101" s="15" t="s">
        <v>208</v>
      </c>
      <c r="B101" s="15"/>
      <c r="C101" s="15"/>
      <c r="D101" s="15"/>
      <c r="E101" s="15"/>
      <c r="F101" s="15">
        <v>98</v>
      </c>
      <c r="G101" s="24">
        <v>75</v>
      </c>
    </row>
  </sheetData>
  <mergeCells count="10">
    <mergeCell ref="W3:Y3"/>
    <mergeCell ref="A26:F26"/>
    <mergeCell ref="M25:M26"/>
    <mergeCell ref="W14:Y14"/>
    <mergeCell ref="M27:M28"/>
    <mergeCell ref="M29:M30"/>
    <mergeCell ref="M23:P23"/>
    <mergeCell ref="M1:P1"/>
    <mergeCell ref="M2:N2"/>
    <mergeCell ref="O2:P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HT-09</vt:lpstr>
      <vt:lpstr>CL-01</vt:lpstr>
      <vt:lpstr>ANN1</vt:lpstr>
      <vt:lpstr>ANN2</vt:lpstr>
      <vt:lpstr>ANN3</vt:lpstr>
      <vt:lpstr>ANN4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RCGI-0313</dc:creator>
  <cp:lastModifiedBy>RCGI-0313</cp:lastModifiedBy>
  <dcterms:created xsi:type="dcterms:W3CDTF">2020-07-20T19:50:39Z</dcterms:created>
  <dcterms:modified xsi:type="dcterms:W3CDTF">2020-11-05T02:24:41Z</dcterms:modified>
</cp:coreProperties>
</file>